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Mayra\Documents\Mayra\Auxilio ROC\"/>
    </mc:Choice>
  </mc:AlternateContent>
  <bookViews>
    <workbookView xWindow="0" yWindow="0" windowWidth="21600" windowHeight="9735" firstSheet="2" activeTab="2"/>
  </bookViews>
  <sheets>
    <sheet name="Touros(ID)" sheetId="13" state="hidden" r:id="rId1"/>
    <sheet name="PIVE_RM_08.03.19" sheetId="16" state="hidden" r:id="rId2"/>
    <sheet name="BD_Research_Fapesp_final" sheetId="12" r:id="rId3"/>
    <sheet name="Plot_BullStudy" sheetId="17" r:id="rId4"/>
    <sheet name="Sheet1" sheetId="2" state="hidden" r:id="rId5"/>
    <sheet name="Plan1" sheetId="3" state="hidden" r:id="rId6"/>
    <sheet name=" TOUROPARTIDA modif" sheetId="4" state="hidden" r:id="rId7"/>
    <sheet name="replicatas relatorio 1 auxilio" sheetId="5" state="hidden" r:id="rId8"/>
    <sheet name="Plan2" sheetId="6" state="hidden" r:id="rId9"/>
    <sheet name="Plan3" sheetId="7" state="hidden" r:id="rId10"/>
    <sheet name="taxa blast por replicata" sheetId="8" state="hidden" r:id="rId11"/>
    <sheet name="taxa cliv por replicata" sheetId="9" state="hidden" r:id="rId12"/>
    <sheet name="taxa blast validadas" sheetId="10" state="hidden" r:id="rId13"/>
  </sheets>
  <definedNames>
    <definedName name="_xlnm._FilterDatabase" localSheetId="6" hidden="1">' TOUROPARTIDA modif'!$D$1:$D$226</definedName>
    <definedName name="_xlnm._FilterDatabase" localSheetId="2" hidden="1">BD_Research_Fapesp_final!$A$2:$AI$327</definedName>
    <definedName name="_xlnm._FilterDatabase" localSheetId="1" hidden="1">PIVE_RM_08.03.19!$A$1:$H$186</definedName>
    <definedName name="_xlnm._FilterDatabase" localSheetId="5" hidden="1">Plan1!$A$1:$AS$281</definedName>
    <definedName name="_xlnm._FilterDatabase" localSheetId="0" hidden="1">'Touros(ID)'!$A$1:$M$24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9" i="12" l="1"/>
  <c r="AT53" i="10"/>
  <c r="AU53" i="10"/>
  <c r="AQ53" i="10"/>
  <c r="AP53" i="10"/>
  <c r="AT52" i="10"/>
  <c r="AU52" i="10"/>
  <c r="AQ52" i="10"/>
  <c r="AP52" i="10"/>
  <c r="AT51" i="10"/>
  <c r="AU51" i="10"/>
  <c r="AQ51" i="10"/>
  <c r="AP51" i="10"/>
  <c r="AT50" i="10"/>
  <c r="AU50" i="10"/>
  <c r="AQ50" i="10"/>
  <c r="AP50" i="10"/>
  <c r="AT49" i="10"/>
  <c r="AU49" i="10"/>
  <c r="AQ49" i="10"/>
  <c r="AP49" i="10"/>
  <c r="AT48" i="10"/>
  <c r="AU48" i="10"/>
  <c r="AQ48" i="10"/>
  <c r="AP48" i="10"/>
  <c r="AT47" i="10"/>
  <c r="AU47" i="10"/>
  <c r="AQ47" i="10"/>
  <c r="AP47" i="10"/>
  <c r="AT46" i="10"/>
  <c r="AU46" i="10"/>
  <c r="AQ46" i="10"/>
  <c r="AP46" i="10"/>
  <c r="AT45" i="10"/>
  <c r="AU45" i="10"/>
  <c r="AQ45" i="10"/>
  <c r="AP45" i="10"/>
  <c r="AT44" i="10"/>
  <c r="AU44" i="10"/>
  <c r="AQ44" i="10"/>
  <c r="AP44" i="10"/>
  <c r="AT43" i="10"/>
  <c r="AU43" i="10"/>
  <c r="AQ43" i="10"/>
  <c r="AP43" i="10"/>
  <c r="AT42" i="10"/>
  <c r="AU42" i="10"/>
  <c r="AQ42" i="10"/>
  <c r="AP42" i="10"/>
  <c r="AT41" i="10"/>
  <c r="AU41" i="10"/>
  <c r="AQ41" i="10"/>
  <c r="AP41" i="10"/>
  <c r="AT40" i="10"/>
  <c r="AU40" i="10"/>
  <c r="AQ40" i="10"/>
  <c r="AP40" i="10"/>
  <c r="AT39" i="10"/>
  <c r="AU39" i="10"/>
  <c r="AQ39" i="10"/>
  <c r="AP39" i="10"/>
  <c r="AT38" i="10"/>
  <c r="AU38" i="10"/>
  <c r="AQ38" i="10"/>
  <c r="AP38" i="10"/>
  <c r="AT37" i="10"/>
  <c r="AU37" i="10"/>
  <c r="AQ37" i="10"/>
  <c r="AP37" i="10"/>
  <c r="AT36" i="10"/>
  <c r="AU36" i="10"/>
  <c r="AQ36" i="10"/>
  <c r="AP36" i="10"/>
  <c r="AT35" i="10"/>
  <c r="AU35" i="10"/>
  <c r="AQ35" i="10"/>
  <c r="AP35" i="10"/>
  <c r="AT34" i="10"/>
  <c r="AU34" i="10"/>
  <c r="AQ34" i="10"/>
  <c r="AP34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T33" i="10"/>
  <c r="AU33" i="10"/>
  <c r="AQ33" i="10"/>
  <c r="AP33" i="10"/>
  <c r="AT32" i="10"/>
  <c r="AU32" i="10"/>
  <c r="AQ32" i="10"/>
  <c r="AP32" i="10"/>
  <c r="AT31" i="10"/>
  <c r="AU31" i="10"/>
  <c r="AQ31" i="10"/>
  <c r="AP31" i="10"/>
  <c r="AT30" i="10"/>
  <c r="AU30" i="10"/>
  <c r="AQ30" i="10"/>
  <c r="AP30" i="10"/>
  <c r="AT29" i="10"/>
  <c r="AU29" i="10"/>
  <c r="AQ29" i="10"/>
  <c r="AP29" i="10"/>
  <c r="AT28" i="10"/>
  <c r="AU28" i="10"/>
  <c r="AQ28" i="10"/>
  <c r="AP28" i="10"/>
  <c r="AT27" i="10"/>
  <c r="AU27" i="10"/>
  <c r="AQ27" i="10"/>
  <c r="AP27" i="10"/>
  <c r="AT26" i="10"/>
  <c r="AU26" i="10"/>
  <c r="AQ26" i="10"/>
  <c r="AP26" i="10"/>
  <c r="AT25" i="10"/>
  <c r="AU25" i="10"/>
  <c r="AQ25" i="10"/>
  <c r="AP25" i="10"/>
  <c r="AT24" i="10"/>
  <c r="AU24" i="10"/>
  <c r="AQ24" i="10"/>
  <c r="AP24" i="10"/>
  <c r="AT23" i="10"/>
  <c r="AU23" i="10"/>
  <c r="AQ23" i="10"/>
  <c r="AP23" i="10"/>
  <c r="AT22" i="10"/>
  <c r="AU22" i="10"/>
  <c r="AQ22" i="10"/>
  <c r="AP22" i="10"/>
  <c r="AT21" i="10"/>
  <c r="AU21" i="10"/>
  <c r="AQ21" i="10"/>
  <c r="AP21" i="10"/>
  <c r="AT20" i="10"/>
  <c r="AU20" i="10"/>
  <c r="AQ20" i="10"/>
  <c r="AP20" i="10"/>
  <c r="AT19" i="10"/>
  <c r="AU19" i="10"/>
  <c r="AQ19" i="10"/>
  <c r="AP19" i="10"/>
  <c r="AT18" i="10"/>
  <c r="AU18" i="10"/>
  <c r="AQ18" i="10"/>
  <c r="AP18" i="10"/>
  <c r="AT17" i="10"/>
  <c r="AU17" i="10"/>
  <c r="AQ17" i="10"/>
  <c r="AP17" i="10"/>
  <c r="AT16" i="10"/>
  <c r="AU16" i="10"/>
  <c r="AQ16" i="10"/>
  <c r="AP16" i="10"/>
  <c r="AT15" i="10"/>
  <c r="AU15" i="10"/>
  <c r="AQ15" i="10"/>
  <c r="AP15" i="10"/>
  <c r="AT14" i="10"/>
  <c r="AU14" i="10"/>
  <c r="AQ14" i="10"/>
  <c r="AP14" i="10"/>
  <c r="AT13" i="10"/>
  <c r="AU13" i="10"/>
  <c r="AQ13" i="10"/>
  <c r="AP13" i="10"/>
  <c r="AT12" i="10"/>
  <c r="AU12" i="10"/>
  <c r="AQ12" i="10"/>
  <c r="AP12" i="10"/>
  <c r="AT11" i="10"/>
  <c r="AU11" i="10"/>
  <c r="AQ11" i="10"/>
  <c r="AP11" i="10"/>
  <c r="AT10" i="10"/>
  <c r="AU10" i="10"/>
  <c r="AQ10" i="10"/>
  <c r="AP10" i="10"/>
  <c r="AT9" i="10"/>
  <c r="AU9" i="10"/>
  <c r="AQ9" i="10"/>
  <c r="AP9" i="10"/>
  <c r="AT8" i="10"/>
  <c r="AU8" i="10"/>
  <c r="AQ8" i="10"/>
  <c r="AP8" i="10"/>
  <c r="AT7" i="10"/>
  <c r="AU7" i="10"/>
  <c r="AQ7" i="10"/>
  <c r="AP7" i="10"/>
  <c r="AT6" i="10"/>
  <c r="AU6" i="10"/>
  <c r="AQ6" i="10"/>
  <c r="AP6" i="10"/>
  <c r="AT5" i="10"/>
  <c r="AQ5" i="10"/>
  <c r="AP5" i="10"/>
  <c r="AT4" i="10"/>
  <c r="AQ4" i="10"/>
  <c r="AP4" i="10"/>
  <c r="AT3" i="10"/>
  <c r="AQ3" i="10"/>
  <c r="AP3" i="10"/>
  <c r="AT2" i="10"/>
  <c r="AQ2" i="10"/>
  <c r="AP2" i="10"/>
  <c r="AP281" i="3"/>
  <c r="AO281" i="3"/>
  <c r="AQ281" i="3"/>
  <c r="AC281" i="3"/>
  <c r="AB281" i="3"/>
  <c r="AD281" i="3"/>
  <c r="AP280" i="3"/>
  <c r="AO280" i="3"/>
  <c r="AQ280" i="3"/>
  <c r="AC280" i="3"/>
  <c r="AB280" i="3"/>
  <c r="AD280" i="3"/>
  <c r="AP279" i="3"/>
  <c r="AO279" i="3"/>
  <c r="AC279" i="3"/>
  <c r="AB279" i="3"/>
  <c r="AD279" i="3"/>
  <c r="AP278" i="3"/>
  <c r="AO278" i="3"/>
  <c r="AC278" i="3"/>
  <c r="AB278" i="3"/>
  <c r="AD278" i="3"/>
  <c r="AP277" i="3"/>
  <c r="AO277" i="3"/>
  <c r="AQ277" i="3"/>
  <c r="AC277" i="3"/>
  <c r="AB277" i="3"/>
  <c r="AP276" i="3"/>
  <c r="AO276" i="3"/>
  <c r="AQ276" i="3"/>
  <c r="AC276" i="3"/>
  <c r="AB276" i="3"/>
  <c r="AD276" i="3"/>
  <c r="AP275" i="3"/>
  <c r="AO275" i="3"/>
  <c r="AC275" i="3"/>
  <c r="AB275" i="3"/>
  <c r="AP274" i="3"/>
  <c r="AO274" i="3"/>
  <c r="AC274" i="3"/>
  <c r="AB274" i="3"/>
  <c r="AD274" i="3"/>
  <c r="AP273" i="3"/>
  <c r="AO273" i="3"/>
  <c r="AQ273" i="3"/>
  <c r="AC273" i="3"/>
  <c r="AB273" i="3"/>
  <c r="AP272" i="3"/>
  <c r="AO272" i="3"/>
  <c r="AQ272" i="3"/>
  <c r="AC272" i="3"/>
  <c r="AB272" i="3"/>
  <c r="AP271" i="3"/>
  <c r="AO271" i="3"/>
  <c r="AC271" i="3"/>
  <c r="AB271" i="3"/>
  <c r="AD271" i="3"/>
  <c r="AP270" i="3"/>
  <c r="AO270" i="3"/>
  <c r="AC270" i="3"/>
  <c r="AB270" i="3"/>
  <c r="AD270" i="3"/>
  <c r="AO269" i="3"/>
  <c r="AP269" i="3"/>
  <c r="AQ269" i="3"/>
  <c r="AC269" i="3"/>
  <c r="AB269" i="3"/>
  <c r="AP268" i="3"/>
  <c r="AO268" i="3"/>
  <c r="AQ268" i="3"/>
  <c r="AC268" i="3"/>
  <c r="AB268" i="3"/>
  <c r="AP267" i="3"/>
  <c r="AO267" i="3"/>
  <c r="AQ267" i="3"/>
  <c r="AC267" i="3"/>
  <c r="AB267" i="3"/>
  <c r="AP266" i="3"/>
  <c r="AO266" i="3"/>
  <c r="AQ266" i="3"/>
  <c r="AB266" i="3"/>
  <c r="AC266" i="3"/>
  <c r="AD266" i="3"/>
  <c r="AP265" i="3"/>
  <c r="AO265" i="3"/>
  <c r="AQ265" i="3"/>
  <c r="AC265" i="3"/>
  <c r="AB265" i="3"/>
  <c r="AD265" i="3"/>
  <c r="AO264" i="3"/>
  <c r="AP264" i="3"/>
  <c r="AQ264" i="3"/>
  <c r="AC264" i="3"/>
  <c r="AB264" i="3"/>
  <c r="AP263" i="3"/>
  <c r="AO263" i="3"/>
  <c r="AC263" i="3"/>
  <c r="AB263" i="3"/>
  <c r="AP262" i="3"/>
  <c r="AO262" i="3"/>
  <c r="AC262" i="3"/>
  <c r="AB262" i="3"/>
  <c r="AD262" i="3"/>
  <c r="AP261" i="3"/>
  <c r="AO261" i="3"/>
  <c r="AQ261" i="3"/>
  <c r="AC261" i="3"/>
  <c r="AB261" i="3"/>
  <c r="AP260" i="3"/>
  <c r="AO260" i="3"/>
  <c r="AQ260" i="3"/>
  <c r="AC260" i="3"/>
  <c r="AB260" i="3"/>
  <c r="AD260" i="3"/>
  <c r="AP259" i="3"/>
  <c r="AO259" i="3"/>
  <c r="AC259" i="3"/>
  <c r="AB259" i="3"/>
  <c r="AP258" i="3"/>
  <c r="AO258" i="3"/>
  <c r="AQ258" i="3"/>
  <c r="AC258" i="3"/>
  <c r="AB258" i="3"/>
  <c r="AD258" i="3"/>
  <c r="AO257" i="3"/>
  <c r="AP257" i="3"/>
  <c r="AQ257" i="3"/>
  <c r="AC257" i="3"/>
  <c r="AB257" i="3"/>
  <c r="AD257" i="3"/>
  <c r="AP256" i="3"/>
  <c r="AO256" i="3"/>
  <c r="AQ256" i="3"/>
  <c r="AC256" i="3"/>
  <c r="AB256" i="3"/>
  <c r="AP255" i="3"/>
  <c r="AO255" i="3"/>
  <c r="AC255" i="3"/>
  <c r="AB255" i="3"/>
  <c r="AD255" i="3"/>
  <c r="AP254" i="3"/>
  <c r="AO254" i="3"/>
  <c r="AQ254" i="3"/>
  <c r="AB254" i="3"/>
  <c r="AC254" i="3"/>
  <c r="AD254" i="3"/>
  <c r="AP253" i="3"/>
  <c r="AO253" i="3"/>
  <c r="AQ253" i="3"/>
  <c r="AC253" i="3"/>
  <c r="AB253" i="3"/>
  <c r="AD253" i="3"/>
  <c r="AO252" i="3"/>
  <c r="AP252" i="3"/>
  <c r="AQ252" i="3"/>
  <c r="AC252" i="3"/>
  <c r="AB252" i="3"/>
  <c r="AD252" i="3"/>
  <c r="AP251" i="3"/>
  <c r="AO251" i="3"/>
  <c r="AQ251" i="3"/>
  <c r="AC251" i="3"/>
  <c r="AB251" i="3"/>
  <c r="AD251" i="3"/>
  <c r="AP250" i="3"/>
  <c r="AO250" i="3"/>
  <c r="AQ250" i="3"/>
  <c r="AC250" i="3"/>
  <c r="AB250" i="3"/>
  <c r="AD250" i="3"/>
  <c r="AP249" i="3"/>
  <c r="AO249" i="3"/>
  <c r="AQ249" i="3"/>
  <c r="AC249" i="3"/>
  <c r="AB249" i="3"/>
  <c r="AD249" i="3"/>
  <c r="AP248" i="3"/>
  <c r="AO248" i="3"/>
  <c r="AQ248" i="3"/>
  <c r="AC248" i="3"/>
  <c r="AB248" i="3"/>
  <c r="AD248" i="3"/>
  <c r="AP247" i="3"/>
  <c r="AO247" i="3"/>
  <c r="AC247" i="3"/>
  <c r="AB247" i="3"/>
  <c r="AD247" i="3"/>
  <c r="AP246" i="3"/>
  <c r="AO246" i="3"/>
  <c r="AC246" i="3"/>
  <c r="AB246" i="3"/>
  <c r="AD246" i="3"/>
  <c r="AP245" i="3"/>
  <c r="AO245" i="3"/>
  <c r="AQ245" i="3"/>
  <c r="AC245" i="3"/>
  <c r="AB245" i="3"/>
  <c r="AP244" i="3"/>
  <c r="AO244" i="3"/>
  <c r="AQ244" i="3"/>
  <c r="AC244" i="3"/>
  <c r="AB244" i="3"/>
  <c r="AD244" i="3"/>
  <c r="AP243" i="3"/>
  <c r="AO243" i="3"/>
  <c r="AC243" i="3"/>
  <c r="AB243" i="3"/>
  <c r="AP242" i="3"/>
  <c r="AO242" i="3"/>
  <c r="AC242" i="3"/>
  <c r="AB242" i="3"/>
  <c r="AD242" i="3"/>
  <c r="AP241" i="3"/>
  <c r="AO241" i="3"/>
  <c r="AQ241" i="3"/>
  <c r="AC241" i="3"/>
  <c r="AB241" i="3"/>
  <c r="AP240" i="3"/>
  <c r="AO240" i="3"/>
  <c r="AQ240" i="3"/>
  <c r="AC240" i="3"/>
  <c r="AB240" i="3"/>
  <c r="AP239" i="3"/>
  <c r="AO239" i="3"/>
  <c r="AC239" i="3"/>
  <c r="AB239" i="3"/>
  <c r="AD239" i="3"/>
  <c r="AP238" i="3"/>
  <c r="AO238" i="3"/>
  <c r="AC238" i="3"/>
  <c r="AB238" i="3"/>
  <c r="AD238" i="3"/>
  <c r="AO237" i="3"/>
  <c r="AP237" i="3"/>
  <c r="AQ237" i="3"/>
  <c r="AC237" i="3"/>
  <c r="AB237" i="3"/>
  <c r="AP236" i="3"/>
  <c r="AO236" i="3"/>
  <c r="AQ236" i="3"/>
  <c r="AC236" i="3"/>
  <c r="AB236" i="3"/>
  <c r="AP235" i="3"/>
  <c r="AO235" i="3"/>
  <c r="AQ235" i="3"/>
  <c r="AC235" i="3"/>
  <c r="AB235" i="3"/>
  <c r="AP234" i="3"/>
  <c r="AO234" i="3"/>
  <c r="AQ234" i="3"/>
  <c r="AB234" i="3"/>
  <c r="AC234" i="3"/>
  <c r="AD234" i="3"/>
  <c r="AP233" i="3"/>
  <c r="AO233" i="3"/>
  <c r="AQ233" i="3"/>
  <c r="AC233" i="3"/>
  <c r="AB233" i="3"/>
  <c r="AD233" i="3"/>
  <c r="AO232" i="3"/>
  <c r="AP232" i="3"/>
  <c r="AQ232" i="3"/>
  <c r="AC232" i="3"/>
  <c r="AB232" i="3"/>
  <c r="AP231" i="3"/>
  <c r="AO231" i="3"/>
  <c r="AQ231" i="3"/>
  <c r="AC231" i="3"/>
  <c r="AB231" i="3"/>
  <c r="AP230" i="3"/>
  <c r="AO230" i="3"/>
  <c r="AC230" i="3"/>
  <c r="AB230" i="3"/>
  <c r="AD230" i="3"/>
  <c r="AP229" i="3"/>
  <c r="AO229" i="3"/>
  <c r="AQ229" i="3"/>
  <c r="AC229" i="3"/>
  <c r="AB229" i="3"/>
  <c r="AP228" i="3"/>
  <c r="AO228" i="3"/>
  <c r="AQ228" i="3"/>
  <c r="AC228" i="3"/>
  <c r="AB228" i="3"/>
  <c r="AD228" i="3"/>
  <c r="AP227" i="3"/>
  <c r="AO227" i="3"/>
  <c r="AC227" i="3"/>
  <c r="AB227" i="3"/>
  <c r="AP226" i="3"/>
  <c r="AO226" i="3"/>
  <c r="AQ226" i="3"/>
  <c r="AC226" i="3"/>
  <c r="AB226" i="3"/>
  <c r="AD226" i="3"/>
  <c r="AO225" i="3"/>
  <c r="AP225" i="3"/>
  <c r="AQ225" i="3"/>
  <c r="AC225" i="3"/>
  <c r="AB225" i="3"/>
  <c r="AD225" i="3"/>
  <c r="AP224" i="3"/>
  <c r="AO224" i="3"/>
  <c r="AQ224" i="3"/>
  <c r="AC224" i="3"/>
  <c r="AB224" i="3"/>
  <c r="AD224" i="3"/>
  <c r="AP223" i="3"/>
  <c r="AO223" i="3"/>
  <c r="AC223" i="3"/>
  <c r="AB223" i="3"/>
  <c r="AD223" i="3"/>
  <c r="AP222" i="3"/>
  <c r="AO222" i="3"/>
  <c r="AQ222" i="3"/>
  <c r="AC222" i="3"/>
  <c r="AB222" i="3"/>
  <c r="AD222" i="3"/>
  <c r="AP221" i="3"/>
  <c r="AO221" i="3"/>
  <c r="AQ221" i="3"/>
  <c r="AC221" i="3"/>
  <c r="AB221" i="3"/>
  <c r="AD221" i="3"/>
  <c r="AP220" i="3"/>
  <c r="AO220" i="3"/>
  <c r="AQ220" i="3"/>
  <c r="AC220" i="3"/>
  <c r="AB220" i="3"/>
  <c r="AP219" i="3"/>
  <c r="AO219" i="3"/>
  <c r="AC219" i="3"/>
  <c r="AB219" i="3"/>
  <c r="AD219" i="3"/>
  <c r="AP218" i="3"/>
  <c r="AO218" i="3"/>
  <c r="AQ218" i="3"/>
  <c r="AC218" i="3"/>
  <c r="AB218" i="3"/>
  <c r="AP217" i="3"/>
  <c r="AO217" i="3"/>
  <c r="AQ217" i="3"/>
  <c r="AC217" i="3"/>
  <c r="AB217" i="3"/>
  <c r="AO216" i="3"/>
  <c r="AP216" i="3"/>
  <c r="AQ216" i="3"/>
  <c r="AC216" i="3"/>
  <c r="AB216" i="3"/>
  <c r="AP215" i="3"/>
  <c r="AO215" i="3"/>
  <c r="AC215" i="3"/>
  <c r="AB215" i="3"/>
  <c r="AD215" i="3"/>
  <c r="AP214" i="3"/>
  <c r="AO214" i="3"/>
  <c r="AC214" i="3"/>
  <c r="AB214" i="3"/>
  <c r="AP213" i="3"/>
  <c r="AO213" i="3"/>
  <c r="AC213" i="3"/>
  <c r="AB213" i="3"/>
  <c r="AP212" i="3"/>
  <c r="AO212" i="3"/>
  <c r="AQ212" i="3"/>
  <c r="AC212" i="3"/>
  <c r="AB212" i="3"/>
  <c r="AD212" i="3"/>
  <c r="AP211" i="3"/>
  <c r="AO211" i="3"/>
  <c r="AC211" i="3"/>
  <c r="AB211" i="3"/>
  <c r="AD211" i="3"/>
  <c r="AP210" i="3"/>
  <c r="AO210" i="3"/>
  <c r="AC210" i="3"/>
  <c r="AB210" i="3"/>
  <c r="AD210" i="3"/>
  <c r="AP209" i="3"/>
  <c r="AO209" i="3"/>
  <c r="AC209" i="3"/>
  <c r="AB209" i="3"/>
  <c r="AP208" i="3"/>
  <c r="AO208" i="3"/>
  <c r="AQ208" i="3"/>
  <c r="AC208" i="3"/>
  <c r="AB208" i="3"/>
  <c r="AP207" i="3"/>
  <c r="AO207" i="3"/>
  <c r="AC207" i="3"/>
  <c r="AB207" i="3"/>
  <c r="AD207" i="3"/>
  <c r="AP206" i="3"/>
  <c r="AO206" i="3"/>
  <c r="AC206" i="3"/>
  <c r="AB206" i="3"/>
  <c r="AD206" i="3"/>
  <c r="AP205" i="3"/>
  <c r="AO205" i="3"/>
  <c r="AC205" i="3"/>
  <c r="AB205" i="3"/>
  <c r="AD205" i="3"/>
  <c r="AP204" i="3"/>
  <c r="AO204" i="3"/>
  <c r="AQ204" i="3"/>
  <c r="AC204" i="3"/>
  <c r="AB204" i="3"/>
  <c r="AD204" i="3"/>
  <c r="AP203" i="3"/>
  <c r="AO203" i="3"/>
  <c r="AQ203" i="3"/>
  <c r="AC203" i="3"/>
  <c r="AB203" i="3"/>
  <c r="AD203" i="3"/>
  <c r="AP202" i="3"/>
  <c r="AO202" i="3"/>
  <c r="AQ202" i="3"/>
  <c r="AC202" i="3"/>
  <c r="AB202" i="3"/>
  <c r="AD202" i="3"/>
  <c r="AP201" i="3"/>
  <c r="AO201" i="3"/>
  <c r="AC201" i="3"/>
  <c r="AB201" i="3"/>
  <c r="AP200" i="3"/>
  <c r="AO200" i="3"/>
  <c r="AQ200" i="3"/>
  <c r="AC200" i="3"/>
  <c r="AB200" i="3"/>
  <c r="AD200" i="3"/>
  <c r="AP199" i="3"/>
  <c r="AO199" i="3"/>
  <c r="AQ199" i="3"/>
  <c r="AC199" i="3"/>
  <c r="AB199" i="3"/>
  <c r="AD199" i="3"/>
  <c r="AP198" i="3"/>
  <c r="AO198" i="3"/>
  <c r="AC198" i="3"/>
  <c r="AB198" i="3"/>
  <c r="AO197" i="3"/>
  <c r="AP197" i="3"/>
  <c r="AQ197" i="3"/>
  <c r="AC197" i="3"/>
  <c r="AB197" i="3"/>
  <c r="AD197" i="3"/>
  <c r="AP196" i="3"/>
  <c r="AO196" i="3"/>
  <c r="AQ196" i="3"/>
  <c r="AC196" i="3"/>
  <c r="AB196" i="3"/>
  <c r="AP195" i="3"/>
  <c r="AO195" i="3"/>
  <c r="AQ195" i="3"/>
  <c r="AC195" i="3"/>
  <c r="AB195" i="3"/>
  <c r="AD195" i="3"/>
  <c r="AP194" i="3"/>
  <c r="AO194" i="3"/>
  <c r="AQ194" i="3"/>
  <c r="AC194" i="3"/>
  <c r="AB194" i="3"/>
  <c r="AP193" i="3"/>
  <c r="AO193" i="3"/>
  <c r="AQ193" i="3"/>
  <c r="AC193" i="3"/>
  <c r="AB193" i="3"/>
  <c r="AD193" i="3"/>
  <c r="AP192" i="3"/>
  <c r="AO192" i="3"/>
  <c r="AQ192" i="3"/>
  <c r="AC192" i="3"/>
  <c r="AB192" i="3"/>
  <c r="AD192" i="3"/>
  <c r="AP191" i="3"/>
  <c r="AO191" i="3"/>
  <c r="AQ191" i="3"/>
  <c r="AC191" i="3"/>
  <c r="AB191" i="3"/>
  <c r="AD191" i="3"/>
  <c r="AP190" i="3"/>
  <c r="AO190" i="3"/>
  <c r="AC190" i="3"/>
  <c r="AB190" i="3"/>
  <c r="AD190" i="3"/>
  <c r="AP189" i="3"/>
  <c r="AO189" i="3"/>
  <c r="AQ189" i="3"/>
  <c r="AC189" i="3"/>
  <c r="AB189" i="3"/>
  <c r="AD189" i="3"/>
  <c r="AP188" i="3"/>
  <c r="AO188" i="3"/>
  <c r="AQ188" i="3"/>
  <c r="AC188" i="3"/>
  <c r="AB188" i="3"/>
  <c r="AD188" i="3"/>
  <c r="AP187" i="3"/>
  <c r="AO187" i="3"/>
  <c r="AQ187" i="3"/>
  <c r="AC187" i="3"/>
  <c r="AB187" i="3"/>
  <c r="AD187" i="3"/>
  <c r="AP186" i="3"/>
  <c r="AO186" i="3"/>
  <c r="AQ186" i="3"/>
  <c r="AC186" i="3"/>
  <c r="AB186" i="3"/>
  <c r="AO185" i="3"/>
  <c r="AP185" i="3"/>
  <c r="AQ185" i="3"/>
  <c r="AC185" i="3"/>
  <c r="AB185" i="3"/>
  <c r="AP184" i="3"/>
  <c r="AO184" i="3"/>
  <c r="AQ184" i="3"/>
  <c r="AC184" i="3"/>
  <c r="AB184" i="3"/>
  <c r="AP183" i="3"/>
  <c r="AO183" i="3"/>
  <c r="AQ183" i="3"/>
  <c r="AC183" i="3"/>
  <c r="AB183" i="3"/>
  <c r="AD183" i="3"/>
  <c r="AP182" i="3"/>
  <c r="AO182" i="3"/>
  <c r="AQ182" i="3"/>
  <c r="AC182" i="3"/>
  <c r="AB182" i="3"/>
  <c r="AP181" i="3"/>
  <c r="AO181" i="3"/>
  <c r="AQ181" i="3"/>
  <c r="AC181" i="3"/>
  <c r="AB181" i="3"/>
  <c r="AD181" i="3"/>
  <c r="AP180" i="3"/>
  <c r="AO180" i="3"/>
  <c r="AQ180" i="3"/>
  <c r="AC180" i="3"/>
  <c r="AB180" i="3"/>
  <c r="AD180" i="3"/>
  <c r="AP179" i="3"/>
  <c r="AO179" i="3"/>
  <c r="AQ179" i="3"/>
  <c r="AC179" i="3"/>
  <c r="AB179" i="3"/>
  <c r="AD179" i="3"/>
  <c r="AP178" i="3"/>
  <c r="AO178" i="3"/>
  <c r="AC178" i="3"/>
  <c r="AB178" i="3"/>
  <c r="AD178" i="3"/>
  <c r="AP177" i="3"/>
  <c r="AO177" i="3"/>
  <c r="AQ177" i="3"/>
  <c r="AC177" i="3"/>
  <c r="AB177" i="3"/>
  <c r="AD177" i="3"/>
  <c r="AP176" i="3"/>
  <c r="AO176" i="3"/>
  <c r="AQ176" i="3"/>
  <c r="AC176" i="3"/>
  <c r="AB176" i="3"/>
  <c r="AD176" i="3"/>
  <c r="AP175" i="3"/>
  <c r="AO175" i="3"/>
  <c r="AQ175" i="3"/>
  <c r="AC175" i="3"/>
  <c r="AB175" i="3"/>
  <c r="AD175" i="3"/>
  <c r="AP174" i="3"/>
  <c r="AO174" i="3"/>
  <c r="AQ174" i="3"/>
  <c r="AC174" i="3"/>
  <c r="AB174" i="3"/>
  <c r="AO173" i="3"/>
  <c r="AP173" i="3"/>
  <c r="AQ173" i="3"/>
  <c r="AC173" i="3"/>
  <c r="AB173" i="3"/>
  <c r="AP172" i="3"/>
  <c r="AO172" i="3"/>
  <c r="AC172" i="3"/>
  <c r="AB172" i="3"/>
  <c r="AD172" i="3"/>
  <c r="AP171" i="3"/>
  <c r="AO171" i="3"/>
  <c r="AC171" i="3"/>
  <c r="AB171" i="3"/>
  <c r="AD171" i="3"/>
  <c r="AP170" i="3"/>
  <c r="AO170" i="3"/>
  <c r="AC170" i="3"/>
  <c r="AB170" i="3"/>
  <c r="AP169" i="3"/>
  <c r="AO169" i="3"/>
  <c r="AQ169" i="3"/>
  <c r="AC169" i="3"/>
  <c r="AB169" i="3"/>
  <c r="AP168" i="3"/>
  <c r="AO168" i="3"/>
  <c r="AQ168" i="3"/>
  <c r="AC168" i="3"/>
  <c r="AB168" i="3"/>
  <c r="AD168" i="3"/>
  <c r="AP167" i="3"/>
  <c r="AO167" i="3"/>
  <c r="AQ167" i="3"/>
  <c r="AC167" i="3"/>
  <c r="AB167" i="3"/>
  <c r="AD167" i="3"/>
  <c r="AP166" i="3"/>
  <c r="AO166" i="3"/>
  <c r="AC166" i="3"/>
  <c r="AB166" i="3"/>
  <c r="AP165" i="3"/>
  <c r="AO165" i="3"/>
  <c r="AQ165" i="3"/>
  <c r="AC165" i="3"/>
  <c r="AB165" i="3"/>
  <c r="AD165" i="3"/>
  <c r="AP164" i="3"/>
  <c r="AO164" i="3"/>
  <c r="AC164" i="3"/>
  <c r="AB164" i="3"/>
  <c r="AD164" i="3"/>
  <c r="AP163" i="3"/>
  <c r="AO163" i="3"/>
  <c r="AB163" i="3"/>
  <c r="AC163" i="3"/>
  <c r="AD163" i="3"/>
  <c r="AP162" i="3"/>
  <c r="AO162" i="3"/>
  <c r="AQ162" i="3"/>
  <c r="AC162" i="3"/>
  <c r="AB162" i="3"/>
  <c r="AD162" i="3"/>
  <c r="AP161" i="3"/>
  <c r="AO161" i="3"/>
  <c r="AQ161" i="3"/>
  <c r="AC161" i="3"/>
  <c r="AB161" i="3"/>
  <c r="AP160" i="3"/>
  <c r="AO160" i="3"/>
  <c r="AQ160" i="3"/>
  <c r="AC160" i="3"/>
  <c r="AB160" i="3"/>
  <c r="AD160" i="3"/>
  <c r="AP159" i="3"/>
  <c r="AO159" i="3"/>
  <c r="AC159" i="3"/>
  <c r="AB159" i="3"/>
  <c r="AD159" i="3"/>
  <c r="AP158" i="3"/>
  <c r="AO158" i="3"/>
  <c r="AC158" i="3"/>
  <c r="AB158" i="3"/>
  <c r="AP157" i="3"/>
  <c r="AO157" i="3"/>
  <c r="AQ157" i="3"/>
  <c r="AC157" i="3"/>
  <c r="AB157" i="3"/>
  <c r="AP156" i="3"/>
  <c r="AO156" i="3"/>
  <c r="AC156" i="3"/>
  <c r="AB156" i="3"/>
  <c r="AP155" i="3"/>
  <c r="AO155" i="3"/>
  <c r="AQ155" i="3"/>
  <c r="AC155" i="3"/>
  <c r="AB155" i="3"/>
  <c r="AD155" i="3"/>
  <c r="AP154" i="3"/>
  <c r="AO154" i="3"/>
  <c r="AC154" i="3"/>
  <c r="AB154" i="3"/>
  <c r="AD154" i="3"/>
  <c r="AP153" i="3"/>
  <c r="AO153" i="3"/>
  <c r="AQ153" i="3"/>
  <c r="AC153" i="3"/>
  <c r="AB153" i="3"/>
  <c r="AO152" i="3"/>
  <c r="AP152" i="3"/>
  <c r="AQ152" i="3"/>
  <c r="AC152" i="3"/>
  <c r="AB152" i="3"/>
  <c r="AD152" i="3"/>
  <c r="AP151" i="3"/>
  <c r="AO151" i="3"/>
  <c r="AB151" i="3"/>
  <c r="AC151" i="3"/>
  <c r="AD151" i="3"/>
  <c r="AP150" i="3"/>
  <c r="AO150" i="3"/>
  <c r="AQ150" i="3"/>
  <c r="AC150" i="3"/>
  <c r="AB150" i="3"/>
  <c r="AP149" i="3"/>
  <c r="AO149" i="3"/>
  <c r="AQ149" i="3"/>
  <c r="AC149" i="3"/>
  <c r="AB149" i="3"/>
  <c r="AP148" i="3"/>
  <c r="AO148" i="3"/>
  <c r="AC148" i="3"/>
  <c r="AB148" i="3"/>
  <c r="AP147" i="3"/>
  <c r="AO147" i="3"/>
  <c r="AC147" i="3"/>
  <c r="AB147" i="3"/>
  <c r="AD147" i="3"/>
  <c r="AP146" i="3"/>
  <c r="AO146" i="3"/>
  <c r="AQ146" i="3"/>
  <c r="AC146" i="3"/>
  <c r="AB146" i="3"/>
  <c r="AD146" i="3"/>
  <c r="AO145" i="3"/>
  <c r="AP145" i="3"/>
  <c r="AQ145" i="3"/>
  <c r="AC145" i="3"/>
  <c r="AB145" i="3"/>
  <c r="AP144" i="3"/>
  <c r="AO144" i="3"/>
  <c r="AQ144" i="3"/>
  <c r="AC144" i="3"/>
  <c r="AB144" i="3"/>
  <c r="AP143" i="3"/>
  <c r="AO143" i="3"/>
  <c r="AQ143" i="3"/>
  <c r="AC143" i="3"/>
  <c r="AB143" i="3"/>
  <c r="AD143" i="3"/>
  <c r="AP142" i="3"/>
  <c r="AO142" i="3"/>
  <c r="AC142" i="3"/>
  <c r="AB142" i="3"/>
  <c r="AP141" i="3"/>
  <c r="AO141" i="3"/>
  <c r="AQ141" i="3"/>
  <c r="AC141" i="3"/>
  <c r="AB141" i="3"/>
  <c r="AP140" i="3"/>
  <c r="AO140" i="3"/>
  <c r="AQ140" i="3"/>
  <c r="AC140" i="3"/>
  <c r="AB140" i="3"/>
  <c r="AD140" i="3"/>
  <c r="AP139" i="3"/>
  <c r="AO139" i="3"/>
  <c r="AQ139" i="3"/>
  <c r="AC139" i="3"/>
  <c r="AB139" i="3"/>
  <c r="AD139" i="3"/>
  <c r="AP138" i="3"/>
  <c r="AO138" i="3"/>
  <c r="AQ138" i="3"/>
  <c r="AC138" i="3"/>
  <c r="AB138" i="3"/>
  <c r="AD138" i="3"/>
  <c r="AP137" i="3"/>
  <c r="AO137" i="3"/>
  <c r="AQ137" i="3"/>
  <c r="AC137" i="3"/>
  <c r="AB137" i="3"/>
  <c r="AD137" i="3"/>
  <c r="AP136" i="3"/>
  <c r="AO136" i="3"/>
  <c r="AQ136" i="3"/>
  <c r="AC136" i="3"/>
  <c r="AB136" i="3"/>
  <c r="AP135" i="3"/>
  <c r="AO135" i="3"/>
  <c r="AC135" i="3"/>
  <c r="AB135" i="3"/>
  <c r="AD135" i="3"/>
  <c r="AP134" i="3"/>
  <c r="AO134" i="3"/>
  <c r="AQ134" i="3"/>
  <c r="AC134" i="3"/>
  <c r="AB134" i="3"/>
  <c r="AO133" i="3"/>
  <c r="AP133" i="3"/>
  <c r="AQ133" i="3"/>
  <c r="AC133" i="3"/>
  <c r="AB133" i="3"/>
  <c r="AP132" i="3"/>
  <c r="AO132" i="3"/>
  <c r="AQ132" i="3"/>
  <c r="AC132" i="3"/>
  <c r="AB132" i="3"/>
  <c r="AP131" i="3"/>
  <c r="AO131" i="3"/>
  <c r="AQ131" i="3"/>
  <c r="AC131" i="3"/>
  <c r="AB131" i="3"/>
  <c r="AD131" i="3"/>
  <c r="AP130" i="3"/>
  <c r="AO130" i="3"/>
  <c r="AQ130" i="3"/>
  <c r="AC130" i="3"/>
  <c r="AB130" i="3"/>
  <c r="AP129" i="3"/>
  <c r="AO129" i="3"/>
  <c r="AQ129" i="3"/>
  <c r="AC129" i="3"/>
  <c r="AB129" i="3"/>
  <c r="AD129" i="3"/>
  <c r="AO128" i="3"/>
  <c r="AP128" i="3"/>
  <c r="AQ128" i="3"/>
  <c r="AC128" i="3"/>
  <c r="AB128" i="3"/>
  <c r="AD128" i="3"/>
  <c r="AP127" i="3"/>
  <c r="AO127" i="3"/>
  <c r="AQ127" i="3"/>
  <c r="AC127" i="3"/>
  <c r="AB127" i="3"/>
  <c r="AD127" i="3"/>
  <c r="AP126" i="3"/>
  <c r="AO126" i="3"/>
  <c r="AQ126" i="3"/>
  <c r="AC126" i="3"/>
  <c r="AB126" i="3"/>
  <c r="AP125" i="3"/>
  <c r="AO125" i="3"/>
  <c r="AQ125" i="3"/>
  <c r="AC125" i="3"/>
  <c r="AB125" i="3"/>
  <c r="AD125" i="3"/>
  <c r="AP124" i="3"/>
  <c r="AO124" i="3"/>
  <c r="AC124" i="3"/>
  <c r="AB124" i="3"/>
  <c r="AD124" i="3"/>
  <c r="AP123" i="3"/>
  <c r="AO123" i="3"/>
  <c r="AQ123" i="3"/>
  <c r="AB123" i="3"/>
  <c r="AC123" i="3"/>
  <c r="AD123" i="3"/>
  <c r="AP122" i="3"/>
  <c r="AO122" i="3"/>
  <c r="AQ122" i="3"/>
  <c r="AC122" i="3"/>
  <c r="AB122" i="3"/>
  <c r="AO121" i="3"/>
  <c r="AP121" i="3"/>
  <c r="AQ121" i="3"/>
  <c r="AC121" i="3"/>
  <c r="AB121" i="3"/>
  <c r="AP120" i="3"/>
  <c r="AO120" i="3"/>
  <c r="AQ120" i="3"/>
  <c r="AC120" i="3"/>
  <c r="AB120" i="3"/>
  <c r="AP119" i="3"/>
  <c r="AO119" i="3"/>
  <c r="AQ119" i="3"/>
  <c r="AC119" i="3"/>
  <c r="AB119" i="3"/>
  <c r="AD119" i="3"/>
  <c r="AP118" i="3"/>
  <c r="AO118" i="3"/>
  <c r="AQ118" i="3"/>
  <c r="AC118" i="3"/>
  <c r="AB118" i="3"/>
  <c r="AC117" i="3"/>
  <c r="AB117" i="3"/>
  <c r="AD117" i="3"/>
  <c r="AP116" i="3"/>
  <c r="AO116" i="3"/>
  <c r="AQ116" i="3"/>
  <c r="AC116" i="3"/>
  <c r="AB116" i="3"/>
  <c r="AD116" i="3"/>
  <c r="AP115" i="3"/>
  <c r="AO115" i="3"/>
  <c r="AQ115" i="3"/>
  <c r="AC115" i="3"/>
  <c r="AB115" i="3"/>
  <c r="AD115" i="3"/>
  <c r="AP114" i="3"/>
  <c r="AO114" i="3"/>
  <c r="AQ114" i="3"/>
  <c r="AC114" i="3"/>
  <c r="AB114" i="3"/>
  <c r="AP113" i="3"/>
  <c r="AO113" i="3"/>
  <c r="AQ113" i="3"/>
  <c r="AC113" i="3"/>
  <c r="AB113" i="3"/>
  <c r="AD113" i="3"/>
  <c r="AP112" i="3"/>
  <c r="AO112" i="3"/>
  <c r="AQ112" i="3"/>
  <c r="AC112" i="3"/>
  <c r="AB112" i="3"/>
  <c r="AP111" i="3"/>
  <c r="AO111" i="3"/>
  <c r="AQ111" i="3"/>
  <c r="AC111" i="3"/>
  <c r="AB111" i="3"/>
  <c r="AO110" i="3"/>
  <c r="AP110" i="3"/>
  <c r="AQ110" i="3"/>
  <c r="AC110" i="3"/>
  <c r="AB110" i="3"/>
  <c r="AD110" i="3"/>
  <c r="AP109" i="3"/>
  <c r="AO109" i="3"/>
  <c r="AC109" i="3"/>
  <c r="AB109" i="3"/>
  <c r="AD109" i="3"/>
  <c r="AP108" i="3"/>
  <c r="AO108" i="3"/>
  <c r="AC108" i="3"/>
  <c r="AB108" i="3"/>
  <c r="AP107" i="3"/>
  <c r="AO107" i="3"/>
  <c r="AC107" i="3"/>
  <c r="AB107" i="3"/>
  <c r="AP106" i="3"/>
  <c r="AO106" i="3"/>
  <c r="AQ106" i="3"/>
  <c r="AC106" i="3"/>
  <c r="AB106" i="3"/>
  <c r="AP105" i="3"/>
  <c r="AO105" i="3"/>
  <c r="AB105" i="3"/>
  <c r="AC105" i="3"/>
  <c r="AD105" i="3"/>
  <c r="AP104" i="3"/>
  <c r="AO104" i="3"/>
  <c r="AC104" i="3"/>
  <c r="AB104" i="3"/>
  <c r="AD104" i="3"/>
  <c r="AP103" i="3"/>
  <c r="AO103" i="3"/>
  <c r="AC103" i="3"/>
  <c r="AB103" i="3"/>
  <c r="AD103" i="3"/>
  <c r="AP102" i="3"/>
  <c r="AO102" i="3"/>
  <c r="AQ102" i="3"/>
  <c r="AC102" i="3"/>
  <c r="AB102" i="3"/>
  <c r="AP101" i="3"/>
  <c r="AO101" i="3"/>
  <c r="AQ101" i="3"/>
  <c r="AC101" i="3"/>
  <c r="AB101" i="3"/>
  <c r="AD101" i="3"/>
  <c r="AQ100" i="3"/>
  <c r="AC100" i="3"/>
  <c r="AB100" i="3"/>
  <c r="AP99" i="3"/>
  <c r="AO99" i="3"/>
  <c r="AQ99" i="3"/>
  <c r="AC99" i="3"/>
  <c r="AB99" i="3"/>
  <c r="AD99" i="3"/>
  <c r="AP98" i="3"/>
  <c r="AO98" i="3"/>
  <c r="AQ98" i="3"/>
  <c r="AB98" i="3"/>
  <c r="AC98" i="3"/>
  <c r="AD98" i="3"/>
  <c r="AP97" i="3"/>
  <c r="AO97" i="3"/>
  <c r="AQ97" i="3"/>
  <c r="AC97" i="3"/>
  <c r="AB97" i="3"/>
  <c r="AP96" i="3"/>
  <c r="AO96" i="3"/>
  <c r="AC96" i="3"/>
  <c r="AB96" i="3"/>
  <c r="AD96" i="3"/>
  <c r="AP95" i="3"/>
  <c r="AO95" i="3"/>
  <c r="AQ95" i="3"/>
  <c r="AC95" i="3"/>
  <c r="AB95" i="3"/>
  <c r="AP94" i="3"/>
  <c r="AO94" i="3"/>
  <c r="AC94" i="3"/>
  <c r="AB94" i="3"/>
  <c r="AD94" i="3"/>
  <c r="AP93" i="3"/>
  <c r="AO93" i="3"/>
  <c r="AB93" i="3"/>
  <c r="AC93" i="3"/>
  <c r="AD93" i="3"/>
  <c r="AP92" i="3"/>
  <c r="AO92" i="3"/>
  <c r="AQ92" i="3"/>
  <c r="AC92" i="3"/>
  <c r="AB92" i="3"/>
  <c r="AO91" i="3"/>
  <c r="AP91" i="3"/>
  <c r="AQ91" i="3"/>
  <c r="AC91" i="3"/>
  <c r="AB91" i="3"/>
  <c r="AD91" i="3"/>
  <c r="AP90" i="3"/>
  <c r="AO90" i="3"/>
  <c r="AQ90" i="3"/>
  <c r="AC90" i="3"/>
  <c r="AB90" i="3"/>
  <c r="AD90" i="3"/>
  <c r="AP89" i="3"/>
  <c r="AO89" i="3"/>
  <c r="AQ89" i="3"/>
  <c r="AC89" i="3"/>
  <c r="AB89" i="3"/>
  <c r="AP88" i="3"/>
  <c r="AO88" i="3"/>
  <c r="AQ88" i="3"/>
  <c r="AB88" i="3"/>
  <c r="AC88" i="3"/>
  <c r="AD88" i="3"/>
  <c r="AP87" i="3"/>
  <c r="AO87" i="3"/>
  <c r="AQ87" i="3"/>
  <c r="AC87" i="3"/>
  <c r="AB87" i="3"/>
  <c r="AP86" i="3"/>
  <c r="AO86" i="3"/>
  <c r="AC86" i="3"/>
  <c r="AB86" i="3"/>
  <c r="AD86" i="3"/>
  <c r="AP85" i="3"/>
  <c r="AO85" i="3"/>
  <c r="AQ85" i="3"/>
  <c r="AB85" i="3"/>
  <c r="AC85" i="3"/>
  <c r="AD85" i="3"/>
  <c r="AP84" i="3"/>
  <c r="AO84" i="3"/>
  <c r="AQ84" i="3"/>
  <c r="AC84" i="3"/>
  <c r="AB84" i="3"/>
  <c r="AD84" i="3"/>
  <c r="AO83" i="3"/>
  <c r="AP83" i="3"/>
  <c r="AQ83" i="3"/>
  <c r="AC83" i="3"/>
  <c r="AB83" i="3"/>
  <c r="AD83" i="3"/>
  <c r="AP82" i="3"/>
  <c r="AO82" i="3"/>
  <c r="AQ82" i="3"/>
  <c r="AC82" i="3"/>
  <c r="AB82" i="3"/>
  <c r="AD82" i="3"/>
  <c r="AP81" i="3"/>
  <c r="AO81" i="3"/>
  <c r="AQ81" i="3"/>
  <c r="AC81" i="3"/>
  <c r="AB81" i="3"/>
  <c r="AP80" i="3"/>
  <c r="AO80" i="3"/>
  <c r="AQ80" i="3"/>
  <c r="AC80" i="3"/>
  <c r="AB80" i="3"/>
  <c r="AP79" i="3"/>
  <c r="AO79" i="3"/>
  <c r="AQ79" i="3"/>
  <c r="AC79" i="3"/>
  <c r="AB79" i="3"/>
  <c r="AP78" i="3"/>
  <c r="AO78" i="3"/>
  <c r="AC78" i="3"/>
  <c r="AB78" i="3"/>
  <c r="AD78" i="3"/>
  <c r="AP77" i="3"/>
  <c r="AO77" i="3"/>
  <c r="AC77" i="3"/>
  <c r="AB77" i="3"/>
  <c r="AD77" i="3"/>
  <c r="AP76" i="3"/>
  <c r="AO76" i="3"/>
  <c r="AQ76" i="3"/>
  <c r="AC76" i="3"/>
  <c r="AB76" i="3"/>
  <c r="AD76" i="3"/>
  <c r="AP75" i="3"/>
  <c r="AO75" i="3"/>
  <c r="AQ75" i="3"/>
  <c r="AC75" i="3"/>
  <c r="AB75" i="3"/>
  <c r="AD75" i="3"/>
  <c r="AP74" i="3"/>
  <c r="AO74" i="3"/>
  <c r="AQ74" i="3"/>
  <c r="AC74" i="3"/>
  <c r="AB74" i="3"/>
  <c r="AD74" i="3"/>
  <c r="AO73" i="3"/>
  <c r="AP73" i="3"/>
  <c r="AQ73" i="3"/>
  <c r="AC73" i="3"/>
  <c r="AB73" i="3"/>
  <c r="AP72" i="3"/>
  <c r="AO72" i="3"/>
  <c r="AC72" i="3"/>
  <c r="AB72" i="3"/>
  <c r="AP71" i="3"/>
  <c r="AO71" i="3"/>
  <c r="AQ71" i="3"/>
  <c r="AC71" i="3"/>
  <c r="AB71" i="3"/>
  <c r="AP70" i="3"/>
  <c r="AO70" i="3"/>
  <c r="AB70" i="3"/>
  <c r="AC70" i="3"/>
  <c r="AD70" i="3"/>
  <c r="AP69" i="3"/>
  <c r="AO69" i="3"/>
  <c r="AC69" i="3"/>
  <c r="AB69" i="3"/>
  <c r="AD69" i="3"/>
  <c r="AP68" i="3"/>
  <c r="AO68" i="3"/>
  <c r="AC68" i="3"/>
  <c r="AB68" i="3"/>
  <c r="AD68" i="3"/>
  <c r="AP67" i="3"/>
  <c r="AO67" i="3"/>
  <c r="AQ67" i="3"/>
  <c r="AC67" i="3"/>
  <c r="AB67" i="3"/>
  <c r="AP66" i="3"/>
  <c r="AO66" i="3"/>
  <c r="AQ66" i="3"/>
  <c r="AC66" i="3"/>
  <c r="AB66" i="3"/>
  <c r="AD66" i="3"/>
  <c r="AP65" i="3"/>
  <c r="AO65" i="3"/>
  <c r="AQ65" i="3"/>
  <c r="AC65" i="3"/>
  <c r="AB65" i="3"/>
  <c r="AD65" i="3"/>
  <c r="AP64" i="3"/>
  <c r="AO64" i="3"/>
  <c r="AQ64" i="3"/>
  <c r="AC64" i="3"/>
  <c r="AB64" i="3"/>
  <c r="AP63" i="3"/>
  <c r="AO63" i="3"/>
  <c r="AQ63" i="3"/>
  <c r="AC63" i="3"/>
  <c r="AB63" i="3"/>
  <c r="AP62" i="3"/>
  <c r="AO62" i="3"/>
  <c r="AC62" i="3"/>
  <c r="AB62" i="3"/>
  <c r="AD62" i="3"/>
  <c r="AP61" i="3"/>
  <c r="AO61" i="3"/>
  <c r="AQ61" i="3"/>
  <c r="AC61" i="3"/>
  <c r="AB61" i="3"/>
  <c r="AD61" i="3"/>
  <c r="AP60" i="3"/>
  <c r="AO60" i="3"/>
  <c r="AQ60" i="3"/>
  <c r="AC60" i="3"/>
  <c r="AB60" i="3"/>
  <c r="AD60" i="3"/>
  <c r="AO59" i="3"/>
  <c r="AP59" i="3"/>
  <c r="AQ59" i="3"/>
  <c r="AC59" i="3"/>
  <c r="AB59" i="3"/>
  <c r="AD59" i="3"/>
  <c r="AP58" i="3"/>
  <c r="AO58" i="3"/>
  <c r="AB58" i="3"/>
  <c r="AC58" i="3"/>
  <c r="AD58" i="3"/>
  <c r="AP57" i="3"/>
  <c r="AO57" i="3"/>
  <c r="AQ57" i="3"/>
  <c r="AC57" i="3"/>
  <c r="AB57" i="3"/>
  <c r="AP56" i="3"/>
  <c r="AO56" i="3"/>
  <c r="AC56" i="3"/>
  <c r="AB56" i="3"/>
  <c r="AD56" i="3"/>
  <c r="AP55" i="3"/>
  <c r="AO55" i="3"/>
  <c r="AC55" i="3"/>
  <c r="AB55" i="3"/>
  <c r="AP54" i="3"/>
  <c r="AO54" i="3"/>
  <c r="AC54" i="3"/>
  <c r="AB54" i="3"/>
  <c r="AD54" i="3"/>
  <c r="AP53" i="3"/>
  <c r="AO53" i="3"/>
  <c r="AQ53" i="3"/>
  <c r="AB53" i="3"/>
  <c r="AC53" i="3"/>
  <c r="AD53" i="3"/>
  <c r="AP52" i="3"/>
  <c r="AO52" i="3"/>
  <c r="AQ52" i="3"/>
  <c r="AC52" i="3"/>
  <c r="AB52" i="3"/>
  <c r="AD52" i="3"/>
  <c r="AO51" i="3"/>
  <c r="AP51" i="3"/>
  <c r="AQ51" i="3"/>
  <c r="AC51" i="3"/>
  <c r="AB51" i="3"/>
  <c r="AD51" i="3"/>
  <c r="AP50" i="3"/>
  <c r="AO50" i="3"/>
  <c r="AQ50" i="3"/>
  <c r="AC50" i="3"/>
  <c r="AB50" i="3"/>
  <c r="AD50" i="3"/>
  <c r="AP49" i="3"/>
  <c r="AO49" i="3"/>
  <c r="AQ49" i="3"/>
  <c r="AC49" i="3"/>
  <c r="AB49" i="3"/>
  <c r="AP48" i="3"/>
  <c r="AO48" i="3"/>
  <c r="AQ48" i="3"/>
  <c r="AC48" i="3"/>
  <c r="AB48" i="3"/>
  <c r="AP47" i="3"/>
  <c r="AO47" i="3"/>
  <c r="AC47" i="3"/>
  <c r="AB47" i="3"/>
  <c r="AP46" i="3"/>
  <c r="AO46" i="3"/>
  <c r="AB46" i="3"/>
  <c r="AC46" i="3"/>
  <c r="AD46" i="3"/>
  <c r="AP45" i="3"/>
  <c r="AO45" i="3"/>
  <c r="AC45" i="3"/>
  <c r="AB45" i="3"/>
  <c r="AP44" i="3"/>
  <c r="AO44" i="3"/>
  <c r="AC44" i="3"/>
  <c r="AB44" i="3"/>
  <c r="AD44" i="3"/>
  <c r="AP43" i="3"/>
  <c r="AO43" i="3"/>
  <c r="AQ43" i="3"/>
  <c r="AC43" i="3"/>
  <c r="AB43" i="3"/>
  <c r="AP42" i="3"/>
  <c r="AO42" i="3"/>
  <c r="AQ42" i="3"/>
  <c r="AC42" i="3"/>
  <c r="AB42" i="3"/>
  <c r="AD42" i="3"/>
  <c r="AP41" i="3"/>
  <c r="AO41" i="3"/>
  <c r="AQ41" i="3"/>
  <c r="AC41" i="3"/>
  <c r="AB41" i="3"/>
  <c r="AD41" i="3"/>
  <c r="AP40" i="3"/>
  <c r="AO40" i="3"/>
  <c r="AQ40" i="3"/>
  <c r="AC40" i="3"/>
  <c r="AB40" i="3"/>
  <c r="AD40" i="3"/>
  <c r="AP39" i="3"/>
  <c r="AO39" i="3"/>
  <c r="AC39" i="3"/>
  <c r="AB39" i="3"/>
  <c r="AP38" i="3"/>
  <c r="AO38" i="3"/>
  <c r="AQ38" i="3"/>
  <c r="AC38" i="3"/>
  <c r="AB38" i="3"/>
  <c r="AD38" i="3"/>
  <c r="AP37" i="3"/>
  <c r="AO37" i="3"/>
  <c r="AC37" i="3"/>
  <c r="AB37" i="3"/>
  <c r="AP36" i="3"/>
  <c r="AO36" i="3"/>
  <c r="AQ36" i="3"/>
  <c r="AC36" i="3"/>
  <c r="AB36" i="3"/>
  <c r="AP35" i="3"/>
  <c r="AO35" i="3"/>
  <c r="AQ35" i="3"/>
  <c r="AC35" i="3"/>
  <c r="AB35" i="3"/>
  <c r="AP34" i="3"/>
  <c r="AO34" i="3"/>
  <c r="AQ34" i="3"/>
  <c r="AC34" i="3"/>
  <c r="AB34" i="3"/>
  <c r="AD34" i="3"/>
  <c r="AO33" i="3"/>
  <c r="AP33" i="3"/>
  <c r="AQ33" i="3"/>
  <c r="AC33" i="3"/>
  <c r="AB33" i="3"/>
  <c r="AD33" i="3"/>
  <c r="AP32" i="3"/>
  <c r="AO32" i="3"/>
  <c r="AB32" i="3"/>
  <c r="AC32" i="3"/>
  <c r="AD32" i="3"/>
  <c r="AP31" i="3"/>
  <c r="AO31" i="3"/>
  <c r="AC31" i="3"/>
  <c r="AB31" i="3"/>
  <c r="AP30" i="3"/>
  <c r="AO30" i="3"/>
  <c r="AQ30" i="3"/>
  <c r="AC30" i="3"/>
  <c r="AB30" i="3"/>
  <c r="AD30" i="3"/>
  <c r="AP29" i="3"/>
  <c r="AO29" i="3"/>
  <c r="AQ29" i="3"/>
  <c r="AC29" i="3"/>
  <c r="AB29" i="3"/>
  <c r="AD29" i="3"/>
  <c r="AP28" i="3"/>
  <c r="AO28" i="3"/>
  <c r="AC28" i="3"/>
  <c r="AB28" i="3"/>
  <c r="AD28" i="3"/>
  <c r="AP27" i="3"/>
  <c r="AO27" i="3"/>
  <c r="AC27" i="3"/>
  <c r="AB27" i="3"/>
  <c r="AD27" i="3"/>
  <c r="AP26" i="3"/>
  <c r="AO26" i="3"/>
  <c r="AC26" i="3"/>
  <c r="AB26" i="3"/>
  <c r="AD26" i="3"/>
  <c r="AP25" i="3"/>
  <c r="AO25" i="3"/>
  <c r="AC25" i="3"/>
  <c r="AB25" i="3"/>
  <c r="AD25" i="3"/>
  <c r="AP24" i="3"/>
  <c r="AO24" i="3"/>
  <c r="AQ24" i="3"/>
  <c r="AC24" i="3"/>
  <c r="AB24" i="3"/>
  <c r="AD24" i="3"/>
  <c r="AP23" i="3"/>
  <c r="AO23" i="3"/>
  <c r="AQ23" i="3"/>
  <c r="AC23" i="3"/>
  <c r="AB23" i="3"/>
  <c r="AP22" i="3"/>
  <c r="AO22" i="3"/>
  <c r="AQ22" i="3"/>
  <c r="AC22" i="3"/>
  <c r="AB22" i="3"/>
  <c r="AD22" i="3"/>
  <c r="AP21" i="3"/>
  <c r="AO21" i="3"/>
  <c r="AQ21" i="3"/>
  <c r="AC21" i="3"/>
  <c r="AB21" i="3"/>
  <c r="AD21" i="3"/>
  <c r="AP20" i="3"/>
  <c r="AO20" i="3"/>
  <c r="AQ20" i="3"/>
  <c r="AC20" i="3"/>
  <c r="AB20" i="3"/>
  <c r="AD20" i="3"/>
  <c r="AP19" i="3"/>
  <c r="AO19" i="3"/>
  <c r="AC19" i="3"/>
  <c r="AB19" i="3"/>
  <c r="AP18" i="3"/>
  <c r="AO18" i="3"/>
  <c r="AQ18" i="3"/>
  <c r="AC18" i="3"/>
  <c r="AB18" i="3"/>
  <c r="AD18" i="3"/>
  <c r="AO17" i="3"/>
  <c r="AP17" i="3"/>
  <c r="AQ17" i="3"/>
  <c r="AC17" i="3"/>
  <c r="AB17" i="3"/>
  <c r="AD17" i="3"/>
  <c r="AP16" i="3"/>
  <c r="AO16" i="3"/>
  <c r="AQ16" i="3"/>
  <c r="AC16" i="3"/>
  <c r="AB16" i="3"/>
  <c r="AD16" i="3"/>
  <c r="AP15" i="3"/>
  <c r="AO15" i="3"/>
  <c r="AC15" i="3"/>
  <c r="AB15" i="3"/>
  <c r="AP14" i="3"/>
  <c r="AO14" i="3"/>
  <c r="AQ14" i="3"/>
  <c r="AB14" i="3"/>
  <c r="AC14" i="3"/>
  <c r="AD14" i="3"/>
  <c r="AP13" i="3"/>
  <c r="AO13" i="3"/>
  <c r="AQ13" i="3"/>
  <c r="AC13" i="3"/>
  <c r="AB13" i="3"/>
  <c r="AP12" i="3"/>
  <c r="AO12" i="3"/>
  <c r="AC12" i="3"/>
  <c r="AB12" i="3"/>
  <c r="AD12" i="3"/>
  <c r="AP11" i="3"/>
  <c r="AO11" i="3"/>
  <c r="AC11" i="3"/>
  <c r="AB11" i="3"/>
  <c r="AP10" i="3"/>
  <c r="AO10" i="3"/>
  <c r="AC10" i="3"/>
  <c r="AB10" i="3"/>
  <c r="AD10" i="3"/>
  <c r="AP9" i="3"/>
  <c r="AO9" i="3"/>
  <c r="AQ9" i="3"/>
  <c r="AC9" i="3"/>
  <c r="AB9" i="3"/>
  <c r="AP8" i="3"/>
  <c r="AO8" i="3"/>
  <c r="AC8" i="3"/>
  <c r="AB8" i="3"/>
  <c r="AD8" i="3"/>
  <c r="AP7" i="3"/>
  <c r="AO7" i="3"/>
  <c r="AC7" i="3"/>
  <c r="AB7" i="3"/>
  <c r="AP6" i="3"/>
  <c r="AO6" i="3"/>
  <c r="AC6" i="3"/>
  <c r="AB6" i="3"/>
  <c r="AD6" i="3"/>
  <c r="AP5" i="3"/>
  <c r="AO5" i="3"/>
  <c r="AC5" i="3"/>
  <c r="AB5" i="3"/>
  <c r="AD5" i="3"/>
  <c r="AP4" i="3"/>
  <c r="AO4" i="3"/>
  <c r="AQ4" i="3"/>
  <c r="AC4" i="3"/>
  <c r="AB4" i="3"/>
  <c r="AD4" i="3"/>
  <c r="AP3" i="3"/>
  <c r="AO3" i="3"/>
  <c r="AQ3" i="3"/>
  <c r="AC3" i="3"/>
  <c r="AB3" i="3"/>
  <c r="AP2" i="3"/>
  <c r="AO2" i="3"/>
  <c r="AQ2" i="3"/>
  <c r="AC2" i="3"/>
  <c r="AB2" i="3"/>
  <c r="AD2" i="3"/>
  <c r="D56" i="10"/>
  <c r="AR50" i="10"/>
  <c r="AS50" i="10"/>
  <c r="AR44" i="10"/>
  <c r="AS44" i="10"/>
  <c r="AR39" i="10"/>
  <c r="AS39" i="10"/>
  <c r="AR34" i="10"/>
  <c r="AS34" i="10"/>
  <c r="AR29" i="10"/>
  <c r="AR24" i="10"/>
  <c r="AS24" i="10"/>
  <c r="AR18" i="10"/>
  <c r="AR13" i="10"/>
  <c r="AS13" i="10"/>
  <c r="AR8" i="10"/>
  <c r="AS8" i="10"/>
  <c r="AR3" i="10"/>
  <c r="AS3" i="10"/>
  <c r="AR41" i="10"/>
  <c r="AS41" i="10"/>
  <c r="AR23" i="10"/>
  <c r="AR7" i="10"/>
  <c r="AR51" i="10"/>
  <c r="AS51" i="10"/>
  <c r="AR46" i="10"/>
  <c r="AR40" i="10"/>
  <c r="AS40" i="10"/>
  <c r="AR35" i="10"/>
  <c r="AS35" i="10"/>
  <c r="AR30" i="10"/>
  <c r="AS30" i="10"/>
  <c r="AR25" i="10"/>
  <c r="AR20" i="10"/>
  <c r="AS20" i="10"/>
  <c r="AR14" i="10"/>
  <c r="AR9" i="10"/>
  <c r="AS9" i="10"/>
  <c r="AR4" i="10"/>
  <c r="AR45" i="10"/>
  <c r="AS45" i="10"/>
  <c r="AR27" i="10"/>
  <c r="AS27" i="10"/>
  <c r="AR11" i="10"/>
  <c r="AS11" i="10"/>
  <c r="AR52" i="10"/>
  <c r="AR47" i="10"/>
  <c r="AR42" i="10"/>
  <c r="AR36" i="10"/>
  <c r="AS36" i="10"/>
  <c r="AR32" i="10"/>
  <c r="AS32" i="10"/>
  <c r="AR26" i="10"/>
  <c r="AS26" i="10"/>
  <c r="AR21" i="10"/>
  <c r="AS21" i="10"/>
  <c r="AR16" i="10"/>
  <c r="AS16" i="10"/>
  <c r="AR10" i="10"/>
  <c r="AS10" i="10"/>
  <c r="AR5" i="10"/>
  <c r="AS5" i="10"/>
  <c r="AR49" i="10"/>
  <c r="AR31" i="10"/>
  <c r="AR15" i="10"/>
  <c r="AR53" i="10"/>
  <c r="AS53" i="10"/>
  <c r="AR48" i="10"/>
  <c r="AS48" i="10"/>
  <c r="AR43" i="10"/>
  <c r="AS43" i="10"/>
  <c r="AR38" i="10"/>
  <c r="AS38" i="10"/>
  <c r="AR33" i="10"/>
  <c r="AS33" i="10"/>
  <c r="AR28" i="10"/>
  <c r="AR22" i="10"/>
  <c r="AS22" i="10"/>
  <c r="AR17" i="10"/>
  <c r="AR12" i="10"/>
  <c r="AR6" i="10"/>
  <c r="AS6" i="10"/>
  <c r="AR2" i="10"/>
  <c r="AS2" i="10"/>
  <c r="AR37" i="10"/>
  <c r="AS37" i="10"/>
  <c r="AR19" i="10"/>
  <c r="AS19" i="10"/>
  <c r="AQ7" i="3"/>
  <c r="AQ27" i="3"/>
  <c r="AD49" i="3"/>
  <c r="AQ55" i="3"/>
  <c r="AQ77" i="3"/>
  <c r="AD81" i="3"/>
  <c r="AD89" i="3"/>
  <c r="AD157" i="3"/>
  <c r="AD169" i="3"/>
  <c r="AQ172" i="3"/>
  <c r="AD231" i="3"/>
  <c r="AD263" i="3"/>
  <c r="AQ11" i="3"/>
  <c r="AQ45" i="3"/>
  <c r="AQ69" i="3"/>
  <c r="AD73" i="3"/>
  <c r="AQ104" i="3"/>
  <c r="AD108" i="3"/>
  <c r="AD133" i="3"/>
  <c r="AD145" i="3"/>
  <c r="AQ148" i="3"/>
  <c r="AQ198" i="3"/>
  <c r="AQ205" i="3"/>
  <c r="AD209" i="3"/>
  <c r="AQ210" i="3"/>
  <c r="AD214" i="3"/>
  <c r="AD216" i="3"/>
  <c r="AQ219" i="3"/>
  <c r="AD240" i="3"/>
  <c r="AD243" i="3"/>
  <c r="AD245" i="3"/>
  <c r="AQ246" i="3"/>
  <c r="AQ263" i="3"/>
  <c r="AD272" i="3"/>
  <c r="AD275" i="3"/>
  <c r="AD277" i="3"/>
  <c r="AQ278" i="3"/>
  <c r="AQ31" i="3"/>
  <c r="AQ47" i="3"/>
  <c r="AD121" i="3"/>
  <c r="AQ124" i="3"/>
  <c r="AD173" i="3"/>
  <c r="AD185" i="3"/>
  <c r="AQ6" i="3"/>
  <c r="AQ8" i="3"/>
  <c r="AQ15" i="3"/>
  <c r="AQ26" i="3"/>
  <c r="AQ28" i="3"/>
  <c r="AD37" i="3"/>
  <c r="AD48" i="3"/>
  <c r="AQ68" i="3"/>
  <c r="AD80" i="3"/>
  <c r="AQ96" i="3"/>
  <c r="AQ103" i="3"/>
  <c r="AQ108" i="3"/>
  <c r="AD112" i="3"/>
  <c r="AD114" i="3"/>
  <c r="AD130" i="3"/>
  <c r="AD144" i="3"/>
  <c r="AD149" i="3"/>
  <c r="AD156" i="3"/>
  <c r="AQ159" i="3"/>
  <c r="AD161" i="3"/>
  <c r="AQ164" i="3"/>
  <c r="AQ166" i="3"/>
  <c r="AQ171" i="3"/>
  <c r="AQ178" i="3"/>
  <c r="AQ190" i="3"/>
  <c r="AQ209" i="3"/>
  <c r="AQ214" i="3"/>
  <c r="AD218" i="3"/>
  <c r="AD220" i="3"/>
  <c r="AD232" i="3"/>
  <c r="AD235" i="3"/>
  <c r="AD237" i="3"/>
  <c r="AQ238" i="3"/>
  <c r="AD264" i="3"/>
  <c r="AD267" i="3"/>
  <c r="AD269" i="3"/>
  <c r="AQ270" i="3"/>
  <c r="AQ10" i="3"/>
  <c r="AQ12" i="3"/>
  <c r="AQ37" i="3"/>
  <c r="AD43" i="3"/>
  <c r="AQ44" i="3"/>
  <c r="AQ56" i="3"/>
  <c r="AD67" i="3"/>
  <c r="AD72" i="3"/>
  <c r="AD100" i="3"/>
  <c r="AD102" i="3"/>
  <c r="AD107" i="3"/>
  <c r="AD120" i="3"/>
  <c r="AD132" i="3"/>
  <c r="AQ135" i="3"/>
  <c r="AQ142" i="3"/>
  <c r="AQ147" i="3"/>
  <c r="AQ154" i="3"/>
  <c r="AD170" i="3"/>
  <c r="AD184" i="3"/>
  <c r="AD196" i="3"/>
  <c r="AD201" i="3"/>
  <c r="AD208" i="3"/>
  <c r="AD213" i="3"/>
  <c r="AD227" i="3"/>
  <c r="AD229" i="3"/>
  <c r="AQ230" i="3"/>
  <c r="AD256" i="3"/>
  <c r="AD259" i="3"/>
  <c r="AD261" i="3"/>
  <c r="AQ262" i="3"/>
  <c r="AQ5" i="3"/>
  <c r="AD9" i="3"/>
  <c r="AD11" i="3"/>
  <c r="AD13" i="3"/>
  <c r="AQ19" i="3"/>
  <c r="AQ25" i="3"/>
  <c r="AQ32" i="3"/>
  <c r="AD36" i="3"/>
  <c r="AQ39" i="3"/>
  <c r="AD45" i="3"/>
  <c r="AD57" i="3"/>
  <c r="AQ58" i="3"/>
  <c r="AD64" i="3"/>
  <c r="AQ72" i="3"/>
  <c r="AD92" i="3"/>
  <c r="AQ93" i="3"/>
  <c r="AD97" i="3"/>
  <c r="AQ107" i="3"/>
  <c r="AD111" i="3"/>
  <c r="AD122" i="3"/>
  <c r="AD136" i="3"/>
  <c r="AD141" i="3"/>
  <c r="AD148" i="3"/>
  <c r="AQ151" i="3"/>
  <c r="AD153" i="3"/>
  <c r="AQ156" i="3"/>
  <c r="AQ158" i="3"/>
  <c r="AQ163" i="3"/>
  <c r="AQ170" i="3"/>
  <c r="AD186" i="3"/>
  <c r="AQ201" i="3"/>
  <c r="AQ206" i="3"/>
  <c r="AQ213" i="3"/>
  <c r="AD217" i="3"/>
  <c r="AQ227" i="3"/>
  <c r="AD236" i="3"/>
  <c r="AD241" i="3"/>
  <c r="AQ242" i="3"/>
  <c r="AQ259" i="3"/>
  <c r="AD268" i="3"/>
  <c r="AD273" i="3"/>
  <c r="AQ274" i="3"/>
  <c r="AS7" i="10"/>
  <c r="AS31" i="10"/>
  <c r="AS4" i="10"/>
  <c r="AS12" i="10"/>
  <c r="AS17" i="10"/>
  <c r="AS25" i="10"/>
  <c r="AS28" i="10"/>
  <c r="AS29" i="10"/>
  <c r="AS42" i="10"/>
  <c r="AS46" i="10"/>
  <c r="AS47" i="10"/>
  <c r="AS52" i="10"/>
  <c r="AS14" i="10"/>
  <c r="AS18" i="10"/>
  <c r="AD15" i="3"/>
  <c r="AD31" i="3"/>
  <c r="AD55" i="3"/>
  <c r="AQ62" i="3"/>
  <c r="AD87" i="3"/>
  <c r="AQ94" i="3"/>
  <c r="AQ105" i="3"/>
  <c r="AQ211" i="3"/>
  <c r="AQ243" i="3"/>
  <c r="AQ275" i="3"/>
  <c r="AD63" i="3"/>
  <c r="AQ70" i="3"/>
  <c r="AD95" i="3"/>
  <c r="AD106" i="3"/>
  <c r="AQ223" i="3"/>
  <c r="AQ255" i="3"/>
  <c r="AS49" i="10"/>
  <c r="AD7" i="3"/>
  <c r="AD23" i="3"/>
  <c r="AD39" i="3"/>
  <c r="AQ46" i="3"/>
  <c r="AD71" i="3"/>
  <c r="AQ78" i="3"/>
  <c r="AQ109" i="3"/>
  <c r="AD118" i="3"/>
  <c r="AD126" i="3"/>
  <c r="AD134" i="3"/>
  <c r="AD142" i="3"/>
  <c r="AD150" i="3"/>
  <c r="AD158" i="3"/>
  <c r="AD166" i="3"/>
  <c r="AD174" i="3"/>
  <c r="AD182" i="3"/>
  <c r="AQ215" i="3"/>
  <c r="AQ247" i="3"/>
  <c r="AQ279" i="3"/>
  <c r="AS23" i="10"/>
  <c r="AU54" i="10"/>
  <c r="AD3" i="3"/>
  <c r="AD19" i="3"/>
  <c r="AD35" i="3"/>
  <c r="AD47" i="3"/>
  <c r="AQ54" i="3"/>
  <c r="AD79" i="3"/>
  <c r="AQ86" i="3"/>
  <c r="AD194" i="3"/>
  <c r="AQ207" i="3"/>
  <c r="AQ239" i="3"/>
  <c r="AQ271" i="3"/>
  <c r="AS15" i="10"/>
</calcChain>
</file>

<file path=xl/sharedStrings.xml><?xml version="1.0" encoding="utf-8"?>
<sst xmlns="http://schemas.openxmlformats.org/spreadsheetml/2006/main" count="3828" uniqueCount="417">
  <si>
    <t>Data</t>
  </si>
  <si>
    <t>Replicata</t>
  </si>
  <si>
    <t>Amostra</t>
  </si>
  <si>
    <t>Animal</t>
  </si>
  <si>
    <t>Partida</t>
  </si>
  <si>
    <t>Nome</t>
  </si>
  <si>
    <t>Local</t>
  </si>
  <si>
    <t>Pré</t>
  </si>
  <si>
    <t>Pós</t>
  </si>
  <si>
    <t>Vol</t>
  </si>
  <si>
    <t>[]</t>
  </si>
  <si>
    <t>Final</t>
  </si>
  <si>
    <t>ADD</t>
  </si>
  <si>
    <t>FITC</t>
  </si>
  <si>
    <t>PI</t>
  </si>
  <si>
    <t>JC1</t>
  </si>
  <si>
    <t>LA</t>
  </si>
  <si>
    <t>G1 cliv</t>
  </si>
  <si>
    <t xml:space="preserve"> G1 tot</t>
  </si>
  <si>
    <t>G2 cliv</t>
  </si>
  <si>
    <t>G2 tot</t>
  </si>
  <si>
    <t>G3 cliv</t>
  </si>
  <si>
    <t>G3 tot</t>
  </si>
  <si>
    <t>G4 cliv</t>
  </si>
  <si>
    <t>G4 tot</t>
  </si>
  <si>
    <t>G5 cliv</t>
  </si>
  <si>
    <t>G5 tot</t>
  </si>
  <si>
    <t>Clivados</t>
  </si>
  <si>
    <t>total</t>
  </si>
  <si>
    <t>Cliv</t>
  </si>
  <si>
    <t>G1 D8 blast</t>
  </si>
  <si>
    <t>G1 D8 tot</t>
  </si>
  <si>
    <t>G2 D8 blast</t>
  </si>
  <si>
    <t>G2 D8 tot</t>
  </si>
  <si>
    <t>G3 D8 blast</t>
  </si>
  <si>
    <t>G3 D8 tot</t>
  </si>
  <si>
    <t>G4 D8 blast</t>
  </si>
  <si>
    <t>G4 D8 total</t>
  </si>
  <si>
    <t>G5 D8 blast</t>
  </si>
  <si>
    <t>G5 D8 tot</t>
  </si>
  <si>
    <t>Blast D8</t>
  </si>
  <si>
    <t>Total</t>
  </si>
  <si>
    <t>Blast D8 %</t>
  </si>
  <si>
    <t>Pandiah</t>
  </si>
  <si>
    <t>S2C6</t>
  </si>
  <si>
    <t>CASA</t>
  </si>
  <si>
    <t>AI</t>
  </si>
  <si>
    <t>ALTO</t>
  </si>
  <si>
    <t>VAP</t>
  </si>
  <si>
    <t>VSL</t>
  </si>
  <si>
    <t>VCL</t>
  </si>
  <si>
    <t>ALH</t>
  </si>
  <si>
    <t>BCF</t>
  </si>
  <si>
    <t>STR</t>
  </si>
  <si>
    <t>LIN</t>
  </si>
  <si>
    <t>MOTILE_PCT</t>
  </si>
  <si>
    <t>PROGRESSIVE_PCT</t>
  </si>
  <si>
    <t>RAPID_PCT</t>
  </si>
  <si>
    <t>MEDIUM_PCT</t>
  </si>
  <si>
    <t>SLOW_PCT</t>
  </si>
  <si>
    <t>STATIC_PCT</t>
  </si>
  <si>
    <t>NE185</t>
  </si>
  <si>
    <t>138B/05</t>
  </si>
  <si>
    <t>.</t>
  </si>
  <si>
    <t>Dolman</t>
  </si>
  <si>
    <t>Ocubo</t>
  </si>
  <si>
    <t>S5C3</t>
  </si>
  <si>
    <t>133/05</t>
  </si>
  <si>
    <t>Bey Fort</t>
  </si>
  <si>
    <t>S6C2</t>
  </si>
  <si>
    <t>NE209</t>
  </si>
  <si>
    <t>162/05</t>
  </si>
  <si>
    <t>Carvão</t>
  </si>
  <si>
    <t>S6C4</t>
  </si>
  <si>
    <t>VALIDADAS POR TOURO</t>
  </si>
  <si>
    <t>juntou c/ sem SFB 4bx/bec/46totais</t>
  </si>
  <si>
    <t>NE116</t>
  </si>
  <si>
    <t>024/06</t>
  </si>
  <si>
    <t>Vermut</t>
  </si>
  <si>
    <t>NE147</t>
  </si>
  <si>
    <t>casa ruim</t>
  </si>
  <si>
    <t>179/05</t>
  </si>
  <si>
    <t>Vokhan</t>
  </si>
  <si>
    <t>S5C6</t>
  </si>
  <si>
    <t>Athenas</t>
  </si>
  <si>
    <t>NE070</t>
  </si>
  <si>
    <t>105/00</t>
  </si>
  <si>
    <t>Pitu</t>
  </si>
  <si>
    <t>S5C1</t>
  </si>
  <si>
    <t>Galho</t>
  </si>
  <si>
    <t>NE049</t>
  </si>
  <si>
    <t>015/04</t>
  </si>
  <si>
    <t>016/04</t>
  </si>
  <si>
    <t>017/04</t>
  </si>
  <si>
    <t>NE098</t>
  </si>
  <si>
    <t>171B/05</t>
  </si>
  <si>
    <t>200/05</t>
  </si>
  <si>
    <t>S6C3</t>
  </si>
  <si>
    <t>018/04</t>
  </si>
  <si>
    <t>005/01</t>
  </si>
  <si>
    <t>006/01</t>
  </si>
  <si>
    <t>Mig</t>
  </si>
  <si>
    <t>S6C1</t>
  </si>
  <si>
    <t>011/01</t>
  </si>
  <si>
    <t>Gallho</t>
  </si>
  <si>
    <t>M.D.</t>
  </si>
  <si>
    <t>NE077</t>
  </si>
  <si>
    <t>178/05</t>
  </si>
  <si>
    <t>180/05</t>
  </si>
  <si>
    <t>208/05</t>
  </si>
  <si>
    <t>NE182</t>
  </si>
  <si>
    <t>105/04</t>
  </si>
  <si>
    <t>Boston</t>
  </si>
  <si>
    <t>212/05</t>
  </si>
  <si>
    <t>NE082</t>
  </si>
  <si>
    <t>107/05</t>
  </si>
  <si>
    <t>NE089</t>
  </si>
  <si>
    <t>184/05</t>
  </si>
  <si>
    <t>NE213</t>
  </si>
  <si>
    <t>153/05</t>
  </si>
  <si>
    <t>Choop</t>
  </si>
  <si>
    <t>não tem casa</t>
  </si>
  <si>
    <t>NE100</t>
  </si>
  <si>
    <t>009/06</t>
  </si>
  <si>
    <t>031/06</t>
  </si>
  <si>
    <t>091/01</t>
  </si>
  <si>
    <t>202/05</t>
  </si>
  <si>
    <t>020/05</t>
  </si>
  <si>
    <t>S2C4</t>
  </si>
  <si>
    <t>023/05</t>
  </si>
  <si>
    <t>028/05</t>
  </si>
  <si>
    <t>Porshe</t>
  </si>
  <si>
    <t>S2C3</t>
  </si>
  <si>
    <t>044/05</t>
  </si>
  <si>
    <t>058/05</t>
  </si>
  <si>
    <t>S7C1</t>
  </si>
  <si>
    <t>E1C3</t>
  </si>
  <si>
    <t>135/05</t>
  </si>
  <si>
    <t>NE200</t>
  </si>
  <si>
    <t>075/04</t>
  </si>
  <si>
    <t>NE205</t>
  </si>
  <si>
    <t>004/06</t>
  </si>
  <si>
    <t>203/05</t>
  </si>
  <si>
    <t>206/05</t>
  </si>
  <si>
    <t>156/05</t>
  </si>
  <si>
    <t>casa baixo</t>
  </si>
  <si>
    <t>160/04</t>
  </si>
  <si>
    <t>160/05</t>
  </si>
  <si>
    <t>não considerar casa</t>
  </si>
  <si>
    <t>Rolex</t>
  </si>
  <si>
    <t>S6C5</t>
  </si>
  <si>
    <t>Phanton</t>
  </si>
  <si>
    <t>E2C5</t>
  </si>
  <si>
    <t>Ne116</t>
  </si>
  <si>
    <t>C</t>
  </si>
  <si>
    <t>Iza</t>
  </si>
  <si>
    <t>Touro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</si>
  <si>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</si>
  <si>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</si>
  <si>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</si>
  <si>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</si>
  <si>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</si>
  <si>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</si>
  <si>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</si>
  <si>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</si>
  <si>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</si>
  <si>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</si>
  <si>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</si>
  <si>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</si>
  <si>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</si>
  <si>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</si>
  <si>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</si>
  <si>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</si>
  <si>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</si>
  <si>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</si>
  <si>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</si>
  <si>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</si>
  <si>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</si>
  <si>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</si>
  <si>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</si>
  <si>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</si>
  <si>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</si>
  <si>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</si>
  <si>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</si>
  <si>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</si>
  <si>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</si>
  <si>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</si>
  <si>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</si>
  <si>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</si>
  <si>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</si>
  <si>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</si>
  <si>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</si>
  <si>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</si>
  <si>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</si>
  <si>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</si>
  <si>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</si>
  <si>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</si>
  <si>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</si>
  <si>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</si>
  <si>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</si>
  <si>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R45</t>
  </si>
  <si>
    <t>R46</t>
  </si>
  <si>
    <t>R47</t>
  </si>
  <si>
    <t>R48</t>
  </si>
  <si>
    <t>R49</t>
  </si>
  <si>
    <t>R50</t>
  </si>
  <si>
    <t xml:space="preserve">caiu </t>
  </si>
  <si>
    <t>cont</t>
  </si>
  <si>
    <t>iza</t>
  </si>
  <si>
    <t xml:space="preserve">Avio </t>
  </si>
  <si>
    <t>Templo</t>
  </si>
  <si>
    <t>Radial</t>
  </si>
  <si>
    <t>David</t>
  </si>
  <si>
    <t>Askhian</t>
  </si>
  <si>
    <t>Avio</t>
  </si>
  <si>
    <t>zps vazias</t>
  </si>
  <si>
    <t>R51</t>
  </si>
  <si>
    <t>contaminou</t>
  </si>
  <si>
    <t>r38</t>
  </si>
  <si>
    <t>r39</t>
  </si>
  <si>
    <t>Média</t>
  </si>
  <si>
    <t>Mediana</t>
  </si>
  <si>
    <t>desvio</t>
  </si>
  <si>
    <t>coeficiente</t>
  </si>
  <si>
    <t>n</t>
  </si>
  <si>
    <t>falta</t>
  </si>
  <si>
    <t>touro alta</t>
  </si>
  <si>
    <t>touro baixa</t>
  </si>
  <si>
    <t>part alta</t>
  </si>
  <si>
    <t>part baixa</t>
  </si>
  <si>
    <t>LA alta</t>
  </si>
  <si>
    <t>LA baixa</t>
  </si>
  <si>
    <t>fitc alta</t>
  </si>
  <si>
    <t>fitc baixa</t>
  </si>
  <si>
    <t>jc1 alta</t>
  </si>
  <si>
    <t>jc1 baixa</t>
  </si>
  <si>
    <t>pi alta</t>
  </si>
  <si>
    <t>pi baixa</t>
  </si>
  <si>
    <t>Roc2</t>
  </si>
  <si>
    <t>r7</t>
  </si>
  <si>
    <t>r8</t>
  </si>
  <si>
    <t>roc3</t>
  </si>
  <si>
    <t>r15</t>
  </si>
  <si>
    <t>r61</t>
  </si>
  <si>
    <t>r50</t>
  </si>
  <si>
    <t>r52</t>
  </si>
  <si>
    <t>r57</t>
  </si>
  <si>
    <t>032/06</t>
  </si>
  <si>
    <t>111/05</t>
  </si>
  <si>
    <t>r42</t>
  </si>
  <si>
    <t>r58</t>
  </si>
  <si>
    <t>r48</t>
  </si>
  <si>
    <t>r51</t>
  </si>
  <si>
    <t>r53</t>
  </si>
  <si>
    <t>r16</t>
  </si>
  <si>
    <t>r46</t>
  </si>
  <si>
    <t>r49</t>
  </si>
  <si>
    <t>r29</t>
  </si>
  <si>
    <t>r4</t>
  </si>
  <si>
    <t>Roc3</t>
  </si>
  <si>
    <t>r9</t>
  </si>
  <si>
    <t>r43</t>
  </si>
  <si>
    <t>r28</t>
  </si>
  <si>
    <t>r62</t>
  </si>
  <si>
    <t>r27</t>
  </si>
  <si>
    <t>r59</t>
  </si>
  <si>
    <t>r26</t>
  </si>
  <si>
    <t>r44</t>
  </si>
  <si>
    <t>r13</t>
  </si>
  <si>
    <t>Roc7</t>
  </si>
  <si>
    <t>r45</t>
  </si>
  <si>
    <t>r12</t>
  </si>
  <si>
    <t>r5</t>
  </si>
  <si>
    <t>r10</t>
  </si>
  <si>
    <t>r40</t>
  </si>
  <si>
    <t>r6</t>
  </si>
  <si>
    <t>r11</t>
  </si>
  <si>
    <t>r41</t>
  </si>
  <si>
    <t>r17</t>
  </si>
  <si>
    <t>NE142</t>
  </si>
  <si>
    <t>r54</t>
  </si>
  <si>
    <t>r60</t>
  </si>
  <si>
    <t>r18</t>
  </si>
  <si>
    <t>r55</t>
  </si>
  <si>
    <t>r19</t>
  </si>
  <si>
    <t>r56</t>
  </si>
  <si>
    <t>r25</t>
  </si>
  <si>
    <t>r14</t>
  </si>
  <si>
    <t>r24</t>
  </si>
  <si>
    <t>r23</t>
  </si>
  <si>
    <t>r47</t>
  </si>
  <si>
    <t>r63</t>
  </si>
  <si>
    <t>138B_05</t>
  </si>
  <si>
    <t>171B_05</t>
  </si>
  <si>
    <t>006_01</t>
  </si>
  <si>
    <t>011_01</t>
  </si>
  <si>
    <t>135_05</t>
  </si>
  <si>
    <t>180_05</t>
  </si>
  <si>
    <t>200_05</t>
  </si>
  <si>
    <t>020_05</t>
  </si>
  <si>
    <t>160_04</t>
  </si>
  <si>
    <t>153_05</t>
  </si>
  <si>
    <t>016_04</t>
  </si>
  <si>
    <t>017_04</t>
  </si>
  <si>
    <t>005_01</t>
  </si>
  <si>
    <t>105_00</t>
  </si>
  <si>
    <t>107_05</t>
  </si>
  <si>
    <t>009_06</t>
  </si>
  <si>
    <t>031_06</t>
  </si>
  <si>
    <t>024_06</t>
  </si>
  <si>
    <t>058_05</t>
  </si>
  <si>
    <t>105_04</t>
  </si>
  <si>
    <t>004_06</t>
  </si>
  <si>
    <t>162_05</t>
  </si>
  <si>
    <t>202_05</t>
  </si>
  <si>
    <t>023_05</t>
  </si>
  <si>
    <t>028_05</t>
  </si>
  <si>
    <t>179_05</t>
  </si>
  <si>
    <t>015_04</t>
  </si>
  <si>
    <t>178_05</t>
  </si>
  <si>
    <t>156_05</t>
  </si>
  <si>
    <t>044_05</t>
  </si>
  <si>
    <t>075_04</t>
  </si>
  <si>
    <t>203_05</t>
  </si>
  <si>
    <t>208_05</t>
  </si>
  <si>
    <t>184_05</t>
  </si>
  <si>
    <t>212_05</t>
  </si>
  <si>
    <t>091_01</t>
  </si>
  <si>
    <t>53_02</t>
  </si>
  <si>
    <t>055_02</t>
  </si>
  <si>
    <t>074_04</t>
  </si>
  <si>
    <t>roc10</t>
  </si>
  <si>
    <t>Roc8</t>
  </si>
  <si>
    <t>Roc9</t>
  </si>
  <si>
    <t>Roc10</t>
  </si>
  <si>
    <t>Roc5</t>
  </si>
  <si>
    <t>PIVE</t>
  </si>
  <si>
    <t>DATA</t>
  </si>
  <si>
    <t>REPLICATA</t>
  </si>
  <si>
    <t>AMOSTRA</t>
  </si>
  <si>
    <t>ANIMAL</t>
  </si>
  <si>
    <t>PARTIDA</t>
  </si>
  <si>
    <t>VF</t>
  </si>
  <si>
    <t>AD</t>
  </si>
  <si>
    <t>MOT_PRE</t>
  </si>
  <si>
    <t>MOT_POS</t>
  </si>
  <si>
    <t>Niragho</t>
  </si>
  <si>
    <t>https://www2.crvlagoa.com.br/TourosPagina.aspx?flagBusca=1&amp;idTipoRaca=15&amp;idAnimal=840#.XI6eDXdFzIU</t>
  </si>
  <si>
    <t>Sangue</t>
  </si>
  <si>
    <t>Raca</t>
  </si>
  <si>
    <t>Corte</t>
  </si>
  <si>
    <t>Central</t>
  </si>
  <si>
    <t>CRV_Lagoa</t>
  </si>
  <si>
    <t>Registro</t>
  </si>
  <si>
    <t>Nascimento</t>
  </si>
  <si>
    <t>Peso(kg)</t>
  </si>
  <si>
    <t>Criador</t>
  </si>
  <si>
    <t>Faz_Porto_do_Engenho</t>
  </si>
  <si>
    <t>PE(cm)</t>
  </si>
  <si>
    <t>Bos_indicus</t>
  </si>
  <si>
    <t>Nelore</t>
  </si>
  <si>
    <t>Informacoes</t>
  </si>
  <si>
    <t>Aptidao</t>
  </si>
  <si>
    <t>https://www2.crvlagoa.com.br/TourosPagina.aspx?idTipoRaca=15&amp;idAnimal=1327#.XI6iKndFzIU</t>
  </si>
  <si>
    <t>https://www2.crvlagoa.com.br/TourosPagina.aspx?flagBusca=1&amp;idTipoRaca=15&amp;idAnimal=1457#.XI6iN3dFzIU</t>
  </si>
  <si>
    <t>https://www2.crvlagoa.com.br/TourosPagina.aspx?flagBusca=1&amp;idTipoRaca=15&amp;idAnimal=1460#.XI6jF3dFzIU</t>
  </si>
  <si>
    <t>Instituto_de_Zootecnica_de_Sertãozinho</t>
  </si>
  <si>
    <t>IZSN_A1841</t>
  </si>
  <si>
    <t>RVM_6829</t>
  </si>
  <si>
    <t>José_Francisco_Diamantino</t>
  </si>
  <si>
    <t>Codigo</t>
  </si>
  <si>
    <t>ORDEM</t>
  </si>
  <si>
    <t>1199/04</t>
  </si>
  <si>
    <t>IZSN_A977</t>
  </si>
  <si>
    <t>Ordem</t>
  </si>
  <si>
    <t>Réplicas</t>
  </si>
  <si>
    <t>Partidas</t>
  </si>
  <si>
    <t>Total = 23</t>
  </si>
  <si>
    <t>Total = 24</t>
  </si>
  <si>
    <t>Total = 51</t>
  </si>
  <si>
    <t xml:space="preserve"> </t>
  </si>
  <si>
    <t>TOUROS</t>
  </si>
  <si>
    <t>CITOMETRO</t>
  </si>
  <si>
    <t>FRAG_CRO</t>
  </si>
  <si>
    <t>CONC_CAMARA</t>
  </si>
  <si>
    <t>Blast_D8</t>
  </si>
  <si>
    <t>roc 10</t>
  </si>
  <si>
    <t>Roc 8</t>
  </si>
  <si>
    <t>Roc 9</t>
  </si>
  <si>
    <t>Roc 10</t>
  </si>
  <si>
    <t>Roc 7</t>
  </si>
  <si>
    <t>Roc 5</t>
  </si>
  <si>
    <t xml:space="preserve">Niragho </t>
  </si>
  <si>
    <t>53/02</t>
  </si>
  <si>
    <t>055/02</t>
  </si>
  <si>
    <t>074/04</t>
  </si>
  <si>
    <t>CLIV</t>
  </si>
  <si>
    <t>BLAST_D8</t>
  </si>
  <si>
    <t>BLASTOCYST RATE (on Day 8)</t>
  </si>
  <si>
    <t>RADIAL</t>
  </si>
  <si>
    <t>ATHENAS</t>
  </si>
  <si>
    <t>PANDIAH</t>
  </si>
  <si>
    <t>2748</t>
  </si>
  <si>
    <t>GALHO</t>
  </si>
  <si>
    <t>NIRAGHO</t>
  </si>
  <si>
    <t>DOLMAN</t>
  </si>
  <si>
    <t>OCUBO</t>
  </si>
  <si>
    <r>
      <t>Ref. Line # Mean</t>
    </r>
    <r>
      <rPr>
        <i/>
        <sz val="10"/>
        <color rgb="FF000000"/>
        <rFont val="Times New Roman"/>
        <family val="1"/>
      </rPr>
      <t xml:space="preserve"> = 22.8%</t>
    </r>
  </si>
  <si>
    <t>BULLS</t>
  </si>
  <si>
    <t>SUBPOPULACOES</t>
  </si>
  <si>
    <t>CELLS_COUNT</t>
  </si>
  <si>
    <t>DEPENDENT VARIABLE</t>
  </si>
  <si>
    <t>EXPERIMENTAL DESING</t>
  </si>
  <si>
    <t>SUB_1_RP</t>
  </si>
  <si>
    <t>SUB_2_H</t>
  </si>
  <si>
    <t>SUB_3_LS</t>
  </si>
  <si>
    <t>SUB_4_LP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</si>
</sst>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rgb="FF000000"/>
      <name val="Calibri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499984740745262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hair">
        <color theme="0" tint="-0.14993743705557422"/>
      </right>
      <top/>
      <bottom style="hair">
        <color theme="0" tint="-0.1499374370555742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thin">
        <color theme="0" tint="-4.9989318521683403E-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thin">
        <color theme="0" tint="-4.9989318521683403E-2"/>
      </right>
      <top style="hair">
        <color theme="0" tint="-0.14993743705557422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15"/>
  </cellStyleXfs>
  <cellXfs count="165">
    <xf numFmtId="0" fontId="0" fillId="0" borderId="0" xfId="0"/>
    <xf numFmtId="14" fontId="0" fillId="0" borderId="0" xfId="0" applyNumberFormat="1"/>
    <xf numFmtId="0" fontId="0" fillId="2" borderId="2" xfId="0" applyFill="1" applyBorder="1"/>
    <xf numFmtId="14" fontId="0" fillId="6" borderId="3" xfId="0" applyNumberFormat="1" applyFill="1" applyBorder="1"/>
    <xf numFmtId="0" fontId="0" fillId="6" borderId="3" xfId="0" applyFill="1" applyBorder="1"/>
    <xf numFmtId="14" fontId="0" fillId="7" borderId="3" xfId="0" applyNumberFormat="1" applyFill="1" applyBorder="1"/>
    <xf numFmtId="0" fontId="0" fillId="7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6" borderId="10" xfId="0" applyFill="1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16" fontId="0" fillId="0" borderId="0" xfId="0" applyNumberFormat="1"/>
    <xf numFmtId="2" fontId="1" fillId="10" borderId="0" xfId="0" applyNumberFormat="1" applyFont="1" applyFill="1" applyAlignment="1">
      <alignment horizontal="center"/>
    </xf>
    <xf numFmtId="1" fontId="3" fillId="13" borderId="16" xfId="0" applyNumberFormat="1" applyFont="1" applyFill="1" applyBorder="1" applyAlignment="1">
      <alignment horizontal="center"/>
    </xf>
    <xf numFmtId="2" fontId="1" fillId="12" borderId="16" xfId="0" applyNumberFormat="1" applyFont="1" applyFill="1" applyBorder="1" applyAlignment="1">
      <alignment horizontal="center"/>
    </xf>
    <xf numFmtId="1" fontId="1" fillId="12" borderId="16" xfId="0" applyNumberFormat="1" applyFont="1" applyFill="1" applyBorder="1" applyAlignment="1">
      <alignment horizontal="center"/>
    </xf>
    <xf numFmtId="164" fontId="1" fillId="3" borderId="16" xfId="0" applyNumberFormat="1" applyFont="1" applyFill="1" applyBorder="1" applyAlignment="1">
      <alignment horizontal="center"/>
    </xf>
    <xf numFmtId="1" fontId="1" fillId="4" borderId="16" xfId="0" applyNumberFormat="1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left" vertical="center"/>
    </xf>
    <xf numFmtId="0" fontId="2" fillId="10" borderId="17" xfId="0" applyFont="1" applyFill="1" applyBorder="1" applyAlignment="1">
      <alignment horizontal="center"/>
    </xf>
    <xf numFmtId="14" fontId="2" fillId="10" borderId="17" xfId="0" applyNumberFormat="1" applyFont="1" applyFill="1" applyBorder="1" applyAlignment="1">
      <alignment horizontal="center"/>
    </xf>
    <xf numFmtId="164" fontId="2" fillId="10" borderId="17" xfId="0" applyNumberFormat="1" applyFont="1" applyFill="1" applyBorder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4" fontId="2" fillId="10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164" fontId="1" fillId="10" borderId="18" xfId="0" applyNumberFormat="1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1" fontId="1" fillId="11" borderId="18" xfId="0" applyNumberFormat="1" applyFont="1" applyFill="1" applyBorder="1" applyAlignment="1">
      <alignment horizontal="center"/>
    </xf>
    <xf numFmtId="2" fontId="1" fillId="11" borderId="18" xfId="0" applyNumberFormat="1" applyFont="1" applyFill="1" applyBorder="1" applyAlignment="1">
      <alignment horizontal="center"/>
    </xf>
    <xf numFmtId="0" fontId="1" fillId="14" borderId="18" xfId="0" applyFont="1" applyFill="1" applyBorder="1" applyAlignment="1">
      <alignment horizontal="center" wrapText="1"/>
    </xf>
    <xf numFmtId="2" fontId="1" fillId="14" borderId="18" xfId="0" applyNumberFormat="1" applyFont="1" applyFill="1" applyBorder="1" applyAlignment="1">
      <alignment horizontal="center" wrapText="1"/>
    </xf>
    <xf numFmtId="1" fontId="1" fillId="0" borderId="18" xfId="0" applyNumberFormat="1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2" fontId="1" fillId="0" borderId="18" xfId="0" applyNumberFormat="1" applyFont="1" applyBorder="1" applyAlignment="1">
      <alignment horizontal="center" wrapText="1"/>
    </xf>
    <xf numFmtId="164" fontId="1" fillId="11" borderId="18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2" fontId="1" fillId="10" borderId="18" xfId="0" applyNumberFormat="1" applyFont="1" applyFill="1" applyBorder="1" applyAlignment="1">
      <alignment horizontal="center"/>
    </xf>
    <xf numFmtId="1" fontId="1" fillId="10" borderId="18" xfId="0" applyNumberFormat="1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2" fontId="2" fillId="10" borderId="18" xfId="0" applyNumberFormat="1" applyFont="1" applyFill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1" fontId="1" fillId="2" borderId="19" xfId="0" applyNumberFormat="1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4" fontId="1" fillId="10" borderId="19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1" fontId="1" fillId="5" borderId="16" xfId="0" applyNumberFormat="1" applyFont="1" applyFill="1" applyBorder="1" applyAlignment="1">
      <alignment horizontal="center" wrapText="1"/>
    </xf>
    <xf numFmtId="0" fontId="1" fillId="5" borderId="16" xfId="0" applyFont="1" applyFill="1" applyBorder="1" applyAlignment="1">
      <alignment horizontal="center" wrapText="1"/>
    </xf>
    <xf numFmtId="2" fontId="1" fillId="5" borderId="16" xfId="0" applyNumberFormat="1" applyFont="1" applyFill="1" applyBorder="1" applyAlignment="1">
      <alignment horizontal="center" wrapText="1"/>
    </xf>
    <xf numFmtId="14" fontId="3" fillId="13" borderId="16" xfId="0" applyNumberFormat="1" applyFont="1" applyFill="1" applyBorder="1" applyAlignment="1">
      <alignment horizontal="center"/>
    </xf>
    <xf numFmtId="14" fontId="1" fillId="2" borderId="19" xfId="0" applyNumberFormat="1" applyFont="1" applyFill="1" applyBorder="1" applyAlignment="1">
      <alignment horizontal="center"/>
    </xf>
    <xf numFmtId="14" fontId="1" fillId="2" borderId="18" xfId="0" applyNumberFormat="1" applyFont="1" applyFill="1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65" fontId="1" fillId="10" borderId="19" xfId="0" applyNumberFormat="1" applyFont="1" applyFill="1" applyBorder="1" applyAlignment="1">
      <alignment horizontal="center"/>
    </xf>
    <xf numFmtId="165" fontId="1" fillId="10" borderId="18" xfId="0" applyNumberFormat="1" applyFont="1" applyFill="1" applyBorder="1" applyAlignment="1">
      <alignment horizontal="center"/>
    </xf>
    <xf numFmtId="165" fontId="1" fillId="11" borderId="18" xfId="0" applyNumberFormat="1" applyFont="1" applyFill="1" applyBorder="1" applyAlignment="1">
      <alignment horizontal="center"/>
    </xf>
    <xf numFmtId="0" fontId="5" fillId="10" borderId="17" xfId="1" applyFont="1" applyFill="1" applyBorder="1" applyAlignment="1">
      <alignment horizontal="left" vertical="center"/>
    </xf>
    <xf numFmtId="0" fontId="6" fillId="10" borderId="17" xfId="0" applyFont="1" applyFill="1" applyBorder="1" applyAlignment="1">
      <alignment horizontal="center" vertical="center"/>
    </xf>
    <xf numFmtId="0" fontId="0" fillId="10" borderId="0" xfId="0" applyFill="1"/>
    <xf numFmtId="1" fontId="1" fillId="16" borderId="18" xfId="0" applyNumberFormat="1" applyFont="1" applyFill="1" applyBorder="1" applyAlignment="1">
      <alignment horizontal="center"/>
    </xf>
    <xf numFmtId="14" fontId="1" fillId="16" borderId="18" xfId="0" applyNumberFormat="1" applyFont="1" applyFill="1" applyBorder="1" applyAlignment="1">
      <alignment horizontal="center"/>
    </xf>
    <xf numFmtId="2" fontId="1" fillId="16" borderId="18" xfId="0" applyNumberFormat="1" applyFont="1" applyFill="1" applyBorder="1" applyAlignment="1">
      <alignment horizontal="center"/>
    </xf>
    <xf numFmtId="164" fontId="1" fillId="16" borderId="18" xfId="0" applyNumberFormat="1" applyFont="1" applyFill="1" applyBorder="1" applyAlignment="1">
      <alignment horizontal="center"/>
    </xf>
    <xf numFmtId="165" fontId="1" fillId="16" borderId="18" xfId="0" applyNumberFormat="1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2" fontId="1" fillId="17" borderId="18" xfId="0" applyNumberFormat="1" applyFont="1" applyFill="1" applyBorder="1" applyAlignment="1">
      <alignment horizontal="center"/>
    </xf>
    <xf numFmtId="1" fontId="1" fillId="17" borderId="18" xfId="0" applyNumberFormat="1" applyFont="1" applyFill="1" applyBorder="1" applyAlignment="1">
      <alignment horizontal="center"/>
    </xf>
    <xf numFmtId="0" fontId="7" fillId="18" borderId="22" xfId="0" applyFont="1" applyFill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wrapText="1"/>
    </xf>
    <xf numFmtId="165" fontId="1" fillId="0" borderId="18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5" fontId="1" fillId="17" borderId="18" xfId="0" applyNumberFormat="1" applyFont="1" applyFill="1" applyBorder="1" applyAlignment="1">
      <alignment horizontal="center"/>
    </xf>
    <xf numFmtId="0" fontId="7" fillId="10" borderId="22" xfId="2" applyFont="1" applyFill="1" applyBorder="1" applyAlignment="1">
      <alignment horizontal="center" vertical="center"/>
    </xf>
    <xf numFmtId="0" fontId="7" fillId="10" borderId="15" xfId="2" applyFont="1" applyFill="1" applyAlignment="1">
      <alignment horizontal="center" vertical="center"/>
    </xf>
    <xf numFmtId="14" fontId="7" fillId="10" borderId="22" xfId="2" applyNumberFormat="1" applyFont="1" applyFill="1" applyBorder="1" applyAlignment="1">
      <alignment horizontal="center" vertical="center"/>
    </xf>
    <xf numFmtId="49" fontId="7" fillId="10" borderId="22" xfId="2" applyNumberFormat="1" applyFont="1" applyFill="1" applyBorder="1" applyAlignment="1">
      <alignment horizontal="center" vertical="center"/>
    </xf>
    <xf numFmtId="0" fontId="1" fillId="10" borderId="0" xfId="0" applyFont="1" applyFill="1"/>
    <xf numFmtId="0" fontId="1" fillId="10" borderId="23" xfId="0" applyFont="1" applyFill="1" applyBorder="1"/>
    <xf numFmtId="1" fontId="1" fillId="19" borderId="16" xfId="0" applyNumberFormat="1" applyFont="1" applyFill="1" applyBorder="1" applyAlignment="1">
      <alignment horizontal="center"/>
    </xf>
    <xf numFmtId="1" fontId="1" fillId="16" borderId="19" xfId="0" applyNumberFormat="1" applyFont="1" applyFill="1" applyBorder="1" applyAlignment="1">
      <alignment horizontal="center"/>
    </xf>
    <xf numFmtId="164" fontId="1" fillId="20" borderId="19" xfId="0" applyNumberFormat="1" applyFont="1" applyFill="1" applyBorder="1" applyAlignment="1">
      <alignment horizontal="center"/>
    </xf>
    <xf numFmtId="165" fontId="1" fillId="20" borderId="19" xfId="0" applyNumberFormat="1" applyFont="1" applyFill="1" applyBorder="1" applyAlignment="1">
      <alignment horizontal="center"/>
    </xf>
    <xf numFmtId="0" fontId="1" fillId="20" borderId="19" xfId="0" applyFont="1" applyFill="1" applyBorder="1" applyAlignment="1">
      <alignment horizontal="center" vertical="center" wrapText="1"/>
    </xf>
    <xf numFmtId="165" fontId="1" fillId="20" borderId="19" xfId="0" applyNumberFormat="1" applyFont="1" applyFill="1" applyBorder="1" applyAlignment="1">
      <alignment horizontal="center" vertical="center" wrapText="1"/>
    </xf>
    <xf numFmtId="164" fontId="1" fillId="20" borderId="18" xfId="0" applyNumberFormat="1" applyFont="1" applyFill="1" applyBorder="1" applyAlignment="1">
      <alignment horizontal="center"/>
    </xf>
    <xf numFmtId="165" fontId="1" fillId="20" borderId="18" xfId="0" applyNumberFormat="1" applyFont="1" applyFill="1" applyBorder="1" applyAlignment="1">
      <alignment horizontal="center"/>
    </xf>
    <xf numFmtId="0" fontId="1" fillId="20" borderId="18" xfId="0" applyFont="1" applyFill="1" applyBorder="1" applyAlignment="1">
      <alignment horizontal="center" vertical="center" wrapText="1"/>
    </xf>
    <xf numFmtId="165" fontId="1" fillId="20" borderId="18" xfId="0" applyNumberFormat="1" applyFont="1" applyFill="1" applyBorder="1" applyAlignment="1">
      <alignment horizontal="center" vertical="center" wrapText="1"/>
    </xf>
    <xf numFmtId="0" fontId="1" fillId="20" borderId="18" xfId="0" applyFont="1" applyFill="1" applyBorder="1" applyAlignment="1">
      <alignment horizontal="center" wrapText="1"/>
    </xf>
    <xf numFmtId="2" fontId="1" fillId="20" borderId="18" xfId="0" applyNumberFormat="1" applyFont="1" applyFill="1" applyBorder="1" applyAlignment="1">
      <alignment horizontal="center" wrapText="1"/>
    </xf>
    <xf numFmtId="1" fontId="1" fillId="20" borderId="18" xfId="0" applyNumberFormat="1" applyFont="1" applyFill="1" applyBorder="1" applyAlignment="1">
      <alignment horizontal="center" wrapText="1"/>
    </xf>
    <xf numFmtId="165" fontId="1" fillId="20" borderId="18" xfId="0" applyNumberFormat="1" applyFont="1" applyFill="1" applyBorder="1" applyAlignment="1">
      <alignment horizontal="center" wrapText="1"/>
    </xf>
    <xf numFmtId="0" fontId="1" fillId="20" borderId="18" xfId="0" applyFont="1" applyFill="1" applyBorder="1" applyAlignment="1">
      <alignment horizontal="center"/>
    </xf>
    <xf numFmtId="2" fontId="1" fillId="20" borderId="18" xfId="0" applyNumberFormat="1" applyFont="1" applyFill="1" applyBorder="1" applyAlignment="1">
      <alignment horizontal="center"/>
    </xf>
    <xf numFmtId="1" fontId="1" fillId="20" borderId="18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1" fontId="1" fillId="2" borderId="30" xfId="0" applyNumberFormat="1" applyFont="1" applyFill="1" applyBorder="1" applyAlignment="1">
      <alignment horizontal="center"/>
    </xf>
    <xf numFmtId="1" fontId="1" fillId="11" borderId="19" xfId="0" applyNumberFormat="1" applyFont="1" applyFill="1" applyBorder="1" applyAlignment="1">
      <alignment horizontal="center"/>
    </xf>
    <xf numFmtId="14" fontId="1" fillId="21" borderId="18" xfId="0" applyNumberFormat="1" applyFont="1" applyFill="1" applyBorder="1" applyAlignment="1">
      <alignment horizontal="center"/>
    </xf>
    <xf numFmtId="1" fontId="1" fillId="21" borderId="18" xfId="0" applyNumberFormat="1" applyFont="1" applyFill="1" applyBorder="1" applyAlignment="1">
      <alignment horizontal="center"/>
    </xf>
    <xf numFmtId="2" fontId="1" fillId="21" borderId="18" xfId="0" applyNumberFormat="1" applyFont="1" applyFill="1" applyBorder="1" applyAlignment="1">
      <alignment horizontal="center"/>
    </xf>
    <xf numFmtId="164" fontId="1" fillId="21" borderId="18" xfId="0" applyNumberFormat="1" applyFont="1" applyFill="1" applyBorder="1" applyAlignment="1">
      <alignment horizontal="center"/>
    </xf>
    <xf numFmtId="165" fontId="1" fillId="21" borderId="18" xfId="0" applyNumberFormat="1" applyFont="1" applyFill="1" applyBorder="1" applyAlignment="1">
      <alignment horizontal="center"/>
    </xf>
    <xf numFmtId="0" fontId="1" fillId="22" borderId="18" xfId="0" applyFont="1" applyFill="1" applyBorder="1" applyAlignment="1">
      <alignment horizontal="center"/>
    </xf>
    <xf numFmtId="2" fontId="1" fillId="22" borderId="18" xfId="0" applyNumberFormat="1" applyFont="1" applyFill="1" applyBorder="1" applyAlignment="1">
      <alignment horizontal="center"/>
    </xf>
    <xf numFmtId="1" fontId="1" fillId="22" borderId="18" xfId="0" applyNumberFormat="1" applyFont="1" applyFill="1" applyBorder="1" applyAlignment="1">
      <alignment horizontal="center"/>
    </xf>
    <xf numFmtId="165" fontId="1" fillId="22" borderId="18" xfId="0" applyNumberFormat="1" applyFont="1" applyFill="1" applyBorder="1" applyAlignment="1">
      <alignment horizontal="center"/>
    </xf>
    <xf numFmtId="0" fontId="1" fillId="22" borderId="18" xfId="0" applyFont="1" applyFill="1" applyBorder="1" applyAlignment="1">
      <alignment horizontal="center" wrapText="1"/>
    </xf>
    <xf numFmtId="164" fontId="1" fillId="22" borderId="18" xfId="0" applyNumberFormat="1" applyFont="1" applyFill="1" applyBorder="1" applyAlignment="1">
      <alignment horizontal="center"/>
    </xf>
    <xf numFmtId="0" fontId="1" fillId="22" borderId="18" xfId="0" applyFont="1" applyFill="1" applyBorder="1" applyAlignment="1">
      <alignment horizontal="center" vertical="center" wrapText="1"/>
    </xf>
    <xf numFmtId="165" fontId="1" fillId="22" borderId="18" xfId="0" applyNumberFormat="1" applyFont="1" applyFill="1" applyBorder="1" applyAlignment="1">
      <alignment horizontal="center" vertical="center" wrapText="1"/>
    </xf>
    <xf numFmtId="0" fontId="2" fillId="22" borderId="18" xfId="0" applyFont="1" applyFill="1" applyBorder="1" applyAlignment="1">
      <alignment horizontal="center"/>
    </xf>
    <xf numFmtId="2" fontId="2" fillId="22" borderId="18" xfId="0" applyNumberFormat="1" applyFont="1" applyFill="1" applyBorder="1" applyAlignment="1">
      <alignment horizontal="center"/>
    </xf>
    <xf numFmtId="1" fontId="2" fillId="22" borderId="18" xfId="0" applyNumberFormat="1" applyFont="1" applyFill="1" applyBorder="1" applyAlignment="1">
      <alignment horizontal="center"/>
    </xf>
    <xf numFmtId="165" fontId="2" fillId="22" borderId="18" xfId="0" applyNumberFormat="1" applyFont="1" applyFill="1" applyBorder="1" applyAlignment="1">
      <alignment horizontal="center"/>
    </xf>
    <xf numFmtId="165" fontId="1" fillId="22" borderId="18" xfId="0" applyNumberFormat="1" applyFont="1" applyFill="1" applyBorder="1" applyAlignment="1">
      <alignment horizontal="center" wrapText="1"/>
    </xf>
    <xf numFmtId="1" fontId="1" fillId="21" borderId="29" xfId="0" applyNumberFormat="1" applyFont="1" applyFill="1" applyBorder="1" applyAlignment="1">
      <alignment horizontal="center"/>
    </xf>
    <xf numFmtId="2" fontId="1" fillId="21" borderId="28" xfId="0" applyNumberFormat="1" applyFont="1" applyFill="1" applyBorder="1" applyAlignment="1">
      <alignment horizontal="center"/>
    </xf>
    <xf numFmtId="14" fontId="1" fillId="20" borderId="19" xfId="0" applyNumberFormat="1" applyFont="1" applyFill="1" applyBorder="1" applyAlignment="1">
      <alignment horizontal="center"/>
    </xf>
    <xf numFmtId="1" fontId="1" fillId="20" borderId="19" xfId="0" applyNumberFormat="1" applyFont="1" applyFill="1" applyBorder="1" applyAlignment="1">
      <alignment horizontal="center"/>
    </xf>
    <xf numFmtId="2" fontId="1" fillId="20" borderId="19" xfId="0" applyNumberFormat="1" applyFont="1" applyFill="1" applyBorder="1" applyAlignment="1">
      <alignment horizontal="center"/>
    </xf>
    <xf numFmtId="14" fontId="1" fillId="20" borderId="18" xfId="0" applyNumberFormat="1" applyFont="1" applyFill="1" applyBorder="1" applyAlignment="1">
      <alignment horizontal="center"/>
    </xf>
    <xf numFmtId="2" fontId="1" fillId="18" borderId="27" xfId="0" applyNumberFormat="1" applyFont="1" applyFill="1" applyBorder="1" applyAlignment="1">
      <alignment horizontal="center"/>
    </xf>
    <xf numFmtId="2" fontId="1" fillId="18" borderId="15" xfId="0" applyNumberFormat="1" applyFont="1" applyFill="1" applyBorder="1" applyAlignment="1">
      <alignment horizontal="center"/>
    </xf>
    <xf numFmtId="1" fontId="3" fillId="15" borderId="20" xfId="0" applyNumberFormat="1" applyFont="1" applyFill="1" applyBorder="1" applyAlignment="1">
      <alignment horizontal="center"/>
    </xf>
    <xf numFmtId="1" fontId="3" fillId="15" borderId="21" xfId="0" applyNumberFormat="1" applyFont="1" applyFill="1" applyBorder="1" applyAlignment="1">
      <alignment horizontal="center"/>
    </xf>
    <xf numFmtId="1" fontId="1" fillId="12" borderId="16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1" fillId="4" borderId="16" xfId="0" applyNumberFormat="1" applyFont="1" applyFill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1" fontId="1" fillId="5" borderId="16" xfId="0" applyNumberFormat="1" applyFont="1" applyFill="1" applyBorder="1" applyAlignment="1">
      <alignment horizontal="center" wrapText="1"/>
    </xf>
    <xf numFmtId="1" fontId="1" fillId="19" borderId="24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>
            <a:softEdge rad="12700"/>
          </a:effectLst>
        </c:spPr>
        <c:marker>
          <c:symbol val="none"/>
        </c:marker>
      </c:pivotFmt>
      <c:pivotFmt>
        <c:idx val="1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2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3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4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5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6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9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0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1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2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3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4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5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6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9"/>
        <c:spPr>
          <a:solidFill>
            <a:srgbClr val="E7E6E6">
              <a:lumMod val="9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20"/>
        <c:spPr>
          <a:solidFill>
            <a:srgbClr val="E7E6E6">
              <a:lumMod val="90000"/>
            </a:srgbClr>
          </a:solidFill>
          <a:ln>
            <a:noFill/>
          </a:ln>
          <a:effectLst>
            <a:softEdge rad="12700"/>
          </a:effectLst>
        </c:spPr>
      </c:pivotFmt>
    </c:pivotFmts>
    <c:plotArea>
      <c:layout>
        <c:manualLayout>
          <c:layoutTarget val="inner"/>
          <c:xMode val="edge"/>
          <c:yMode val="edge"/>
          <c:x val="8.7533218503936999E-2"/>
          <c:y val="4.7638888888888897E-2"/>
          <c:w val="0.88094624890638695"/>
          <c:h val="0.73705486114934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Plot_BullStudy!$B$3</c:f>
              <c:strCache>
                <c:ptCount val="1"/>
                <c:pt idx="0">
                  <c:v>BLASTOCYST RATE (on Day 8)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A89C-46D8-AE8B-1F1929EF77E6}"/>
              </c:ext>
            </c:extLst>
          </c:dPt>
          <c:dPt>
            <c:idx val="1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89C-46D8-AE8B-1F1929EF77E6}"/>
              </c:ext>
            </c:extLst>
          </c:dPt>
          <c:dPt>
            <c:idx val="2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A89C-46D8-AE8B-1F1929EF77E6}"/>
              </c:ext>
            </c:extLst>
          </c:dPt>
          <c:dPt>
            <c:idx val="3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89C-46D8-AE8B-1F1929EF77E6}"/>
              </c:ext>
            </c:extLst>
          </c:dPt>
          <c:dPt>
            <c:idx val="4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A89C-46D8-AE8B-1F1929EF77E6}"/>
              </c:ext>
            </c:extLst>
          </c:dPt>
          <c:dPt>
            <c:idx val="5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89C-46D8-AE8B-1F1929EF77E6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A89C-46D8-AE8B-1F1929EF77E6}"/>
              </c:ext>
            </c:extLst>
          </c:dPt>
          <c:dPt>
            <c:idx val="8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89C-46D8-AE8B-1F1929EF77E6}"/>
              </c:ext>
            </c:extLst>
          </c:dPt>
          <c:dPt>
            <c:idx val="9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A89C-46D8-AE8B-1F1929EF77E6}"/>
              </c:ext>
            </c:extLst>
          </c:dPt>
          <c:dPt>
            <c:idx val="10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89C-46D8-AE8B-1F1929EF77E6}"/>
              </c:ext>
            </c:extLst>
          </c:dPt>
          <c:dPt>
            <c:idx val="11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A89C-46D8-AE8B-1F1929EF77E6}"/>
              </c:ext>
            </c:extLst>
          </c:dPt>
          <c:dPt>
            <c:idx val="12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89C-46D8-AE8B-1F1929EF77E6}"/>
              </c:ext>
            </c:extLst>
          </c:dPt>
          <c:dPt>
            <c:idx val="13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A89C-46D8-AE8B-1F1929EF77E6}"/>
              </c:ext>
            </c:extLst>
          </c:dPt>
          <c:dPt>
            <c:idx val="14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A89C-46D8-AE8B-1F1929EF77E6}"/>
              </c:ext>
            </c:extLst>
          </c:dPt>
          <c:dPt>
            <c:idx val="15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A89C-46D8-AE8B-1F1929EF77E6}"/>
              </c:ext>
            </c:extLst>
          </c:dPt>
          <c:dPt>
            <c:idx val="16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A89C-46D8-AE8B-1F1929EF77E6}"/>
              </c:ext>
            </c:extLst>
          </c:dPt>
          <c:dPt>
            <c:idx val="17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A89C-46D8-AE8B-1F1929EF77E6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A89C-46D8-AE8B-1F1929EF77E6}"/>
              </c:ext>
            </c:extLst>
          </c:dPt>
          <c:dPt>
            <c:idx val="20"/>
            <c:invertIfNegative val="0"/>
            <c:bubble3D val="0"/>
            <c:spPr>
              <a:solidFill>
                <a:srgbClr val="E7E6E6">
                  <a:lumMod val="9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A89C-46D8-AE8B-1F1929EF77E6}"/>
              </c:ext>
            </c:extLst>
          </c:dPt>
          <c:dPt>
            <c:idx val="21"/>
            <c:invertIfNegative val="0"/>
            <c:bubble3D val="0"/>
            <c:spPr>
              <a:solidFill>
                <a:srgbClr val="E7E6E6">
                  <a:lumMod val="90000"/>
                </a:srgbClr>
              </a:solidFill>
              <a:ln>
                <a:noFill/>
              </a:ln>
              <a:effectLst>
                <a:softEdge rad="12700"/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A89C-46D8-AE8B-1F1929EF77E6}"/>
              </c:ext>
            </c:extLst>
          </c:dPt>
          <c:dPt>
            <c:idx val="2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A-A89C-46D8-AE8B-1F1929EF77E6}"/>
              </c:ext>
            </c:extLst>
          </c:dPt>
          <c:dPt>
            <c:idx val="2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6-A89C-46D8-AE8B-1F1929EF77E6}"/>
              </c:ext>
            </c:extLst>
          </c:dPt>
          <c:dPt>
            <c:idx val="2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7-A89C-46D8-AE8B-1F1929EF77E6}"/>
              </c:ext>
            </c:extLst>
          </c:dPt>
          <c:dPt>
            <c:idx val="2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8-A89C-46D8-AE8B-1F1929EF77E6}"/>
              </c:ext>
            </c:extLst>
          </c:dPt>
          <c:dPt>
            <c:idx val="2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9-A89C-46D8-AE8B-1F1929EF77E6}"/>
              </c:ext>
            </c:extLst>
          </c:dPt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A-A89C-46D8-AE8B-1F1929EF77E6}"/>
              </c:ext>
            </c:extLst>
          </c:dPt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B-A89C-46D8-AE8B-1F1929EF77E6}"/>
              </c:ext>
            </c:extLst>
          </c:dPt>
          <c:dPt>
            <c:idx val="3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C-A89C-46D8-AE8B-1F1929EF77E6}"/>
              </c:ext>
            </c:extLst>
          </c:dPt>
          <c:dPt>
            <c:idx val="3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D-A89C-46D8-AE8B-1F1929EF77E6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E-A89C-46D8-AE8B-1F1929EF77E6}"/>
              </c:ext>
            </c:extLst>
          </c:dPt>
          <c:errBars>
            <c:errBarType val="both"/>
            <c:errValType val="stdErr"/>
            <c:noEndCap val="0"/>
            <c:spPr>
              <a:noFill/>
              <a:ln w="6350" cap="flat" cmpd="sng" algn="ctr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</c:errBars>
          <c:cat>
            <c:strRef>
              <c:f>Plot_BullStudy!$A$4:$A$26</c:f>
              <c:strCache>
                <c:ptCount val="23"/>
                <c:pt idx="0">
                  <c:v>RADIAL</c:v>
                </c:pt>
                <c:pt idx="1">
                  <c:v>NE200</c:v>
                </c:pt>
                <c:pt idx="2">
                  <c:v>NE082</c:v>
                </c:pt>
                <c:pt idx="3">
                  <c:v>NE185</c:v>
                </c:pt>
                <c:pt idx="4">
                  <c:v>NE070</c:v>
                </c:pt>
                <c:pt idx="5">
                  <c:v>NE142</c:v>
                </c:pt>
                <c:pt idx="6">
                  <c:v>NE213</c:v>
                </c:pt>
                <c:pt idx="7">
                  <c:v>ATHENAS</c:v>
                </c:pt>
                <c:pt idx="8">
                  <c:v>PANDIAH</c:v>
                </c:pt>
                <c:pt idx="9">
                  <c:v>NE049</c:v>
                </c:pt>
                <c:pt idx="10">
                  <c:v>2748</c:v>
                </c:pt>
                <c:pt idx="11">
                  <c:v>NE116</c:v>
                </c:pt>
                <c:pt idx="12">
                  <c:v>GALHO</c:v>
                </c:pt>
                <c:pt idx="13">
                  <c:v>NIRAGHO</c:v>
                </c:pt>
                <c:pt idx="14">
                  <c:v>NE205</c:v>
                </c:pt>
                <c:pt idx="15">
                  <c:v>NE100</c:v>
                </c:pt>
                <c:pt idx="16">
                  <c:v>NE209</c:v>
                </c:pt>
                <c:pt idx="17">
                  <c:v>NE147</c:v>
                </c:pt>
                <c:pt idx="18">
                  <c:v>DOLMAN</c:v>
                </c:pt>
                <c:pt idx="19">
                  <c:v>NE098</c:v>
                </c:pt>
                <c:pt idx="20">
                  <c:v>NE077</c:v>
                </c:pt>
                <c:pt idx="21">
                  <c:v>NE182</c:v>
                </c:pt>
                <c:pt idx="22">
                  <c:v>OCUBO</c:v>
                </c:pt>
              </c:strCache>
            </c:strRef>
          </c:cat>
          <c:val>
            <c:numRef>
              <c:f>Plot_BullStudy!$B$4:$B$26</c:f>
              <c:numCache>
                <c:formatCode>General</c:formatCode>
                <c:ptCount val="23"/>
                <c:pt idx="0">
                  <c:v>42.881767982072908</c:v>
                </c:pt>
                <c:pt idx="1">
                  <c:v>40.344871210725294</c:v>
                </c:pt>
                <c:pt idx="2">
                  <c:v>34.938781422849083</c:v>
                </c:pt>
                <c:pt idx="3">
                  <c:v>33.451231739455118</c:v>
                </c:pt>
                <c:pt idx="4">
                  <c:v>31.48979323035541</c:v>
                </c:pt>
                <c:pt idx="5">
                  <c:v>28.835956835956836</c:v>
                </c:pt>
                <c:pt idx="6">
                  <c:v>28.144788995888259</c:v>
                </c:pt>
                <c:pt idx="7">
                  <c:v>27.27272727272727</c:v>
                </c:pt>
                <c:pt idx="8">
                  <c:v>26.150831562924026</c:v>
                </c:pt>
                <c:pt idx="9">
                  <c:v>24.525154347967806</c:v>
                </c:pt>
                <c:pt idx="10">
                  <c:v>24.051172707889123</c:v>
                </c:pt>
                <c:pt idx="11">
                  <c:v>22.63478361683255</c:v>
                </c:pt>
                <c:pt idx="12">
                  <c:v>21.231086041722623</c:v>
                </c:pt>
                <c:pt idx="13">
                  <c:v>20.885646636680249</c:v>
                </c:pt>
                <c:pt idx="14">
                  <c:v>19.687894235107606</c:v>
                </c:pt>
                <c:pt idx="15">
                  <c:v>18.380229210907007</c:v>
                </c:pt>
                <c:pt idx="16">
                  <c:v>14.262849688892825</c:v>
                </c:pt>
                <c:pt idx="17">
                  <c:v>14.038968577086687</c:v>
                </c:pt>
                <c:pt idx="18">
                  <c:v>13.332797733818945</c:v>
                </c:pt>
                <c:pt idx="19">
                  <c:v>13.082314705094864</c:v>
                </c:pt>
                <c:pt idx="20">
                  <c:v>11.732806860367278</c:v>
                </c:pt>
                <c:pt idx="21">
                  <c:v>10.349593307983833</c:v>
                </c:pt>
                <c:pt idx="22">
                  <c:v>3.2046332046332044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75-48F6-9392-A74833C6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441828024"/>
        <c:axId val="441823320"/>
      </c:barChart>
      <c:lineChart>
        <c:grouping val="standard"/>
        <c:varyColors val="0"/>
        <c:ser>
          <c:idx val="1"/>
          <c:order val="1"/>
          <c:tx>
            <c:strRef>
              <c:f>Plot_BullStudy!$C$3</c:f>
              <c:strCache>
                <c:ptCount val="1"/>
                <c:pt idx="0">
                  <c:v>Ref. Line # Mean = 22.8%</c:v>
                </c:pt>
              </c:strCache>
            </c:strRef>
          </c:tx>
          <c:spPr>
            <a:ln w="63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Plot_BullStudy!$A$4:$A$26</c:f>
              <c:strCache>
                <c:ptCount val="23"/>
                <c:pt idx="0">
                  <c:v>RADIAL</c:v>
                </c:pt>
                <c:pt idx="1">
                  <c:v>NE200</c:v>
                </c:pt>
                <c:pt idx="2">
                  <c:v>NE082</c:v>
                </c:pt>
                <c:pt idx="3">
                  <c:v>NE185</c:v>
                </c:pt>
                <c:pt idx="4">
                  <c:v>NE070</c:v>
                </c:pt>
                <c:pt idx="5">
                  <c:v>NE142</c:v>
                </c:pt>
                <c:pt idx="6">
                  <c:v>NE213</c:v>
                </c:pt>
                <c:pt idx="7">
                  <c:v>ATHENAS</c:v>
                </c:pt>
                <c:pt idx="8">
                  <c:v>PANDIAH</c:v>
                </c:pt>
                <c:pt idx="9">
                  <c:v>NE049</c:v>
                </c:pt>
                <c:pt idx="10">
                  <c:v>2748</c:v>
                </c:pt>
                <c:pt idx="11">
                  <c:v>NE116</c:v>
                </c:pt>
                <c:pt idx="12">
                  <c:v>GALHO</c:v>
                </c:pt>
                <c:pt idx="13">
                  <c:v>NIRAGHO</c:v>
                </c:pt>
                <c:pt idx="14">
                  <c:v>NE205</c:v>
                </c:pt>
                <c:pt idx="15">
                  <c:v>NE100</c:v>
                </c:pt>
                <c:pt idx="16">
                  <c:v>NE209</c:v>
                </c:pt>
                <c:pt idx="17">
                  <c:v>NE147</c:v>
                </c:pt>
                <c:pt idx="18">
                  <c:v>DOLMAN</c:v>
                </c:pt>
                <c:pt idx="19">
                  <c:v>NE098</c:v>
                </c:pt>
                <c:pt idx="20">
                  <c:v>NE077</c:v>
                </c:pt>
                <c:pt idx="21">
                  <c:v>NE182</c:v>
                </c:pt>
                <c:pt idx="22">
                  <c:v>OCUBO</c:v>
                </c:pt>
              </c:strCache>
            </c:strRef>
          </c:cat>
          <c:val>
            <c:numRef>
              <c:f>Plot_BullStudy!$C$4:$C$26</c:f>
              <c:numCache>
                <c:formatCode>General</c:formatCode>
                <c:ptCount val="2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E-40D2-4933-A79A-FAC14770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28808"/>
        <c:axId val="441828416"/>
      </c:lineChart>
      <c:catAx>
        <c:axId val="44182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41823320"/>
        <c:crosses val="autoZero"/>
        <c:auto val="1"/>
        <c:lblAlgn val="ctr"/>
        <c:lblOffset val="100"/>
        <c:noMultiLvlLbl val="0"/>
      </c:catAx>
      <c:valAx>
        <c:axId val="441823320"/>
        <c:scaling>
          <c:orientation val="minMax"/>
          <c:max val="4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BLASTCYST</a:t>
                </a:r>
                <a:r>
                  <a:rPr lang="en-US" baseline="0"/>
                  <a:t> RATE</a:t>
                </a:r>
                <a:r>
                  <a:rPr lang="en-US"/>
                  <a:t> (%)</a:t>
                </a:r>
              </a:p>
            </c:rich>
          </c:tx>
          <c:layout>
            <c:manualLayout>
              <c:xMode val="edge"/>
              <c:yMode val="edge"/>
              <c:x val="1.1410351049868799E-2"/>
              <c:y val="0.187680560908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41828024"/>
        <c:crossesAt val="1"/>
        <c:crossBetween val="between"/>
        <c:majorUnit val="5"/>
      </c:valAx>
      <c:valAx>
        <c:axId val="441828416"/>
        <c:scaling>
          <c:orientation val="minMax"/>
          <c:max val="4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41828808"/>
        <c:crosses val="max"/>
        <c:crossBetween val="between"/>
      </c:valAx>
      <c:catAx>
        <c:axId val="441828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92320100612399"/>
          <c:y val="0.206921425031661"/>
          <c:w val="0.23607679899387601"/>
          <c:h val="0.14792871170823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133350</xdr:rowOff>
    </xdr:from>
    <xdr:to>
      <xdr:col>15</xdr:col>
      <xdr:colOff>600075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677FCD6-AF6B-4803-B03B-704540B3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0.10807</cdr:x>
      <cdr:y>0.0035</cdr:y>
    </cdr:from>
    <cdr:to>
      <cdr:x>0.13268</cdr:x>
      <cdr:y>0.06957</cdr:y>
    </cdr:to>
    <cdr:sp macro="" textlink="">
      <cdr:nvSpPr>
        <cdr:cNvPr id="13" name="CaixaDeTexto 12">
          <a:extLst xmlns:a="http://schemas.openxmlformats.org/drawingml/2006/main">
            <a:ext uri="{FF2B5EF4-FFF2-40B4-BE49-F238E27FC236}">
              <a16:creationId xmlns="" xmlns:a16="http://schemas.microsoft.com/office/drawing/2014/main" id="{26981554-DF2F-4DAD-922A-CDDC554539CC}"/>
            </a:ext>
          </a:extLst>
        </cdr:cNvPr>
        <cdr:cNvSpPr txBox="1"/>
      </cdr:nvSpPr>
      <cdr:spPr>
        <a:xfrm xmlns:a="http://schemas.openxmlformats.org/drawingml/2006/main">
          <a:off x="790575" y="95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0.14583</cdr:x>
      <cdr:y>0.03846</cdr:y>
    </cdr:from>
    <cdr:to>
      <cdr:x>0.17044</cdr:x>
      <cdr:y>0.10454</cdr:y>
    </cdr:to>
    <cdr:sp macro="" textlink="">
      <cdr:nvSpPr>
        <cdr:cNvPr id="14" name="CaixaDeTexto 13">
          <a:extLst xmlns:a="http://schemas.openxmlformats.org/drawingml/2006/main">
            <a:ext uri="{FF2B5EF4-FFF2-40B4-BE49-F238E27FC236}">
              <a16:creationId xmlns="" xmlns:a16="http://schemas.microsoft.com/office/drawing/2014/main" id="{DFE89D3D-AD65-4B90-B143-D00A0F305DCB}"/>
            </a:ext>
          </a:extLst>
        </cdr:cNvPr>
        <cdr:cNvSpPr txBox="1"/>
      </cdr:nvSpPr>
      <cdr:spPr>
        <a:xfrm xmlns:a="http://schemas.openxmlformats.org/drawingml/2006/main">
          <a:off x="1066800" y="10477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0.18359</cdr:x>
      <cdr:y>0.13636</cdr:y>
    </cdr:from>
    <cdr:to>
      <cdr:x>0.2082</cdr:x>
      <cdr:y>0.20244</cdr:y>
    </cdr:to>
    <cdr:sp macro="" textlink="">
      <cdr:nvSpPr>
        <cdr:cNvPr id="15" name="CaixaDeTexto 14">
          <a:extLst xmlns:a="http://schemas.openxmlformats.org/drawingml/2006/main">
            <a:ext uri="{FF2B5EF4-FFF2-40B4-BE49-F238E27FC236}">
              <a16:creationId xmlns="" xmlns:a16="http://schemas.microsoft.com/office/drawing/2014/main" id="{2624D71B-2614-49E1-8977-3601ABC21153}"/>
            </a:ext>
          </a:extLst>
        </cdr:cNvPr>
        <cdr:cNvSpPr txBox="1"/>
      </cdr:nvSpPr>
      <cdr:spPr>
        <a:xfrm xmlns:a="http://schemas.openxmlformats.org/drawingml/2006/main">
          <a:off x="1343025" y="37147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</a:t>
          </a:r>
        </a:p>
      </cdr:txBody>
    </cdr:sp>
  </cdr:relSizeAnchor>
  <cdr:relSizeAnchor xmlns:cdr="http://schemas.openxmlformats.org/drawingml/2006/chartDrawing">
    <cdr:from>
      <cdr:x>0.22135</cdr:x>
      <cdr:y>0.16084</cdr:y>
    </cdr:from>
    <cdr:to>
      <cdr:x>0.24596</cdr:x>
      <cdr:y>0.22691</cdr:y>
    </cdr:to>
    <cdr:sp macro="" textlink="">
      <cdr:nvSpPr>
        <cdr:cNvPr id="16" name="CaixaDeTexto 15">
          <a:extLst xmlns:a="http://schemas.openxmlformats.org/drawingml/2006/main">
            <a:ext uri="{FF2B5EF4-FFF2-40B4-BE49-F238E27FC236}">
              <a16:creationId xmlns="" xmlns:a16="http://schemas.microsoft.com/office/drawing/2014/main" id="{7EBF4536-3EBA-493B-B0D4-927686E48E55}"/>
            </a:ext>
          </a:extLst>
        </cdr:cNvPr>
        <cdr:cNvSpPr txBox="1"/>
      </cdr:nvSpPr>
      <cdr:spPr>
        <a:xfrm xmlns:a="http://schemas.openxmlformats.org/drawingml/2006/main">
          <a:off x="1619250" y="4381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0.25911</cdr:x>
      <cdr:y>0.1958</cdr:y>
    </cdr:from>
    <cdr:to>
      <cdr:x>0.28372</cdr:x>
      <cdr:y>0.26188</cdr:y>
    </cdr:to>
    <cdr:sp macro="" textlink="">
      <cdr:nvSpPr>
        <cdr:cNvPr id="17" name="CaixaDeTexto 16">
          <a:extLst xmlns:a="http://schemas.openxmlformats.org/drawingml/2006/main">
            <a:ext uri="{FF2B5EF4-FFF2-40B4-BE49-F238E27FC236}">
              <a16:creationId xmlns="" xmlns:a16="http://schemas.microsoft.com/office/drawing/2014/main" id="{564A0205-C3DC-4349-AAA7-8C5EE4C0361D}"/>
            </a:ext>
          </a:extLst>
        </cdr:cNvPr>
        <cdr:cNvSpPr txBox="1"/>
      </cdr:nvSpPr>
      <cdr:spPr>
        <a:xfrm xmlns:a="http://schemas.openxmlformats.org/drawingml/2006/main">
          <a:off x="1895475" y="5334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0.29688</cdr:x>
      <cdr:y>0.23776</cdr:y>
    </cdr:from>
    <cdr:to>
      <cdr:x>0.32148</cdr:x>
      <cdr:y>0.30384</cdr:y>
    </cdr:to>
    <cdr:sp macro="" textlink="">
      <cdr:nvSpPr>
        <cdr:cNvPr id="18" name="CaixaDeTexto 17">
          <a:extLst xmlns:a="http://schemas.openxmlformats.org/drawingml/2006/main">
            <a:ext uri="{FF2B5EF4-FFF2-40B4-BE49-F238E27FC236}">
              <a16:creationId xmlns="" xmlns:a16="http://schemas.microsoft.com/office/drawing/2014/main" id="{89D14DDE-E816-4939-BB3C-380AC494C8CA}"/>
            </a:ext>
          </a:extLst>
        </cdr:cNvPr>
        <cdr:cNvSpPr txBox="1"/>
      </cdr:nvSpPr>
      <cdr:spPr>
        <a:xfrm xmlns:a="http://schemas.openxmlformats.org/drawingml/2006/main">
          <a:off x="2171700" y="6477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0.33464</cdr:x>
      <cdr:y>0.24476</cdr:y>
    </cdr:from>
    <cdr:to>
      <cdr:x>0.35924</cdr:x>
      <cdr:y>0.31083</cdr:y>
    </cdr:to>
    <cdr:sp macro="" textlink="">
      <cdr:nvSpPr>
        <cdr:cNvPr id="19" name="CaixaDeTexto 18">
          <a:extLst xmlns:a="http://schemas.openxmlformats.org/drawingml/2006/main">
            <a:ext uri="{FF2B5EF4-FFF2-40B4-BE49-F238E27FC236}">
              <a16:creationId xmlns="" xmlns:a16="http://schemas.microsoft.com/office/drawing/2014/main" id="{E3CEE465-5C4C-4D03-A54B-96DAC7776F1B}"/>
            </a:ext>
          </a:extLst>
        </cdr:cNvPr>
        <cdr:cNvSpPr txBox="1"/>
      </cdr:nvSpPr>
      <cdr:spPr>
        <a:xfrm xmlns:a="http://schemas.openxmlformats.org/drawingml/2006/main">
          <a:off x="2447925" y="6667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0.37109</cdr:x>
      <cdr:y>0.25874</cdr:y>
    </cdr:from>
    <cdr:to>
      <cdr:x>0.3957</cdr:x>
      <cdr:y>0.32482</cdr:y>
    </cdr:to>
    <cdr:sp macro="" textlink="">
      <cdr:nvSpPr>
        <cdr:cNvPr id="20" name="CaixaDeTexto 19">
          <a:extLst xmlns:a="http://schemas.openxmlformats.org/drawingml/2006/main">
            <a:ext uri="{FF2B5EF4-FFF2-40B4-BE49-F238E27FC236}">
              <a16:creationId xmlns="" xmlns:a16="http://schemas.microsoft.com/office/drawing/2014/main" id="{7A50CBAD-B80E-4512-91F8-CEEEDFE9E199}"/>
            </a:ext>
          </a:extLst>
        </cdr:cNvPr>
        <cdr:cNvSpPr txBox="1"/>
      </cdr:nvSpPr>
      <cdr:spPr>
        <a:xfrm xmlns:a="http://schemas.openxmlformats.org/drawingml/2006/main">
          <a:off x="2714625" y="7048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0.40885</cdr:x>
      <cdr:y>0.27972</cdr:y>
    </cdr:from>
    <cdr:to>
      <cdr:x>0.43346</cdr:x>
      <cdr:y>0.3458</cdr:y>
    </cdr:to>
    <cdr:sp macro="" textlink="">
      <cdr:nvSpPr>
        <cdr:cNvPr id="21" name="CaixaDeTexto 20">
          <a:extLst xmlns:a="http://schemas.openxmlformats.org/drawingml/2006/main">
            <a:ext uri="{FF2B5EF4-FFF2-40B4-BE49-F238E27FC236}">
              <a16:creationId xmlns="" xmlns:a16="http://schemas.microsoft.com/office/drawing/2014/main" id="{B264E5BB-F3F0-4376-9412-6AA8831FE8ED}"/>
            </a:ext>
          </a:extLst>
        </cdr:cNvPr>
        <cdr:cNvSpPr txBox="1"/>
      </cdr:nvSpPr>
      <cdr:spPr>
        <a:xfrm xmlns:a="http://schemas.openxmlformats.org/drawingml/2006/main">
          <a:off x="2990850" y="7620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0.44661</cdr:x>
      <cdr:y>0.3042</cdr:y>
    </cdr:from>
    <cdr:to>
      <cdr:x>0.47122</cdr:x>
      <cdr:y>0.37027</cdr:y>
    </cdr:to>
    <cdr:sp macro="" textlink="">
      <cdr:nvSpPr>
        <cdr:cNvPr id="22" name="CaixaDeTexto 21">
          <a:extLst xmlns:a="http://schemas.openxmlformats.org/drawingml/2006/main">
            <a:ext uri="{FF2B5EF4-FFF2-40B4-BE49-F238E27FC236}">
              <a16:creationId xmlns="" xmlns:a16="http://schemas.microsoft.com/office/drawing/2014/main" id="{3660D40C-8E88-41DC-9BE1-3CB6936DBBB9}"/>
            </a:ext>
          </a:extLst>
        </cdr:cNvPr>
        <cdr:cNvSpPr txBox="1"/>
      </cdr:nvSpPr>
      <cdr:spPr>
        <a:xfrm xmlns:a="http://schemas.openxmlformats.org/drawingml/2006/main">
          <a:off x="3267075" y="82867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0.48438</cdr:x>
      <cdr:y>0.31469</cdr:y>
    </cdr:from>
    <cdr:to>
      <cdr:x>0.50898</cdr:x>
      <cdr:y>0.38076</cdr:y>
    </cdr:to>
    <cdr:sp macro="" textlink="">
      <cdr:nvSpPr>
        <cdr:cNvPr id="23" name="CaixaDeTexto 22">
          <a:extLst xmlns:a="http://schemas.openxmlformats.org/drawingml/2006/main">
            <a:ext uri="{FF2B5EF4-FFF2-40B4-BE49-F238E27FC236}">
              <a16:creationId xmlns="" xmlns:a16="http://schemas.microsoft.com/office/drawing/2014/main" id="{48F56E4F-0FE8-46BA-862B-69985520146E}"/>
            </a:ext>
          </a:extLst>
        </cdr:cNvPr>
        <cdr:cNvSpPr txBox="1"/>
      </cdr:nvSpPr>
      <cdr:spPr>
        <a:xfrm xmlns:a="http://schemas.openxmlformats.org/drawingml/2006/main">
          <a:off x="3543300" y="8572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0.52474</cdr:x>
      <cdr:y>0.33916</cdr:y>
    </cdr:from>
    <cdr:to>
      <cdr:x>0.54935</cdr:x>
      <cdr:y>0.40524</cdr:y>
    </cdr:to>
    <cdr:sp macro="" textlink="">
      <cdr:nvSpPr>
        <cdr:cNvPr id="24" name="CaixaDeTexto 23">
          <a:extLst xmlns:a="http://schemas.openxmlformats.org/drawingml/2006/main">
            <a:ext uri="{FF2B5EF4-FFF2-40B4-BE49-F238E27FC236}">
              <a16:creationId xmlns="" xmlns:a16="http://schemas.microsoft.com/office/drawing/2014/main" id="{78833DC8-5985-4F19-BDDB-38EC7399DD57}"/>
            </a:ext>
          </a:extLst>
        </cdr:cNvPr>
        <cdr:cNvSpPr txBox="1"/>
      </cdr:nvSpPr>
      <cdr:spPr>
        <a:xfrm xmlns:a="http://schemas.openxmlformats.org/drawingml/2006/main">
          <a:off x="3838575" y="9239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0.59896</cdr:x>
      <cdr:y>0.36364</cdr:y>
    </cdr:from>
    <cdr:to>
      <cdr:x>0.62356</cdr:x>
      <cdr:y>0.42971</cdr:y>
    </cdr:to>
    <cdr:sp macro="" textlink="">
      <cdr:nvSpPr>
        <cdr:cNvPr id="25" name="CaixaDeTexto 24">
          <a:extLst xmlns:a="http://schemas.openxmlformats.org/drawingml/2006/main">
            <a:ext uri="{FF2B5EF4-FFF2-40B4-BE49-F238E27FC236}">
              <a16:creationId xmlns="" xmlns:a16="http://schemas.microsoft.com/office/drawing/2014/main" id="{35E36464-D06B-4521-9491-352A423C5B6A}"/>
            </a:ext>
          </a:extLst>
        </cdr:cNvPr>
        <cdr:cNvSpPr txBox="1"/>
      </cdr:nvSpPr>
      <cdr:spPr>
        <a:xfrm xmlns:a="http://schemas.openxmlformats.org/drawingml/2006/main">
          <a:off x="4381500" y="9906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0.5612</cdr:x>
      <cdr:y>0.36364</cdr:y>
    </cdr:from>
    <cdr:to>
      <cdr:x>0.5858</cdr:x>
      <cdr:y>0.42971</cdr:y>
    </cdr:to>
    <cdr:sp macro="" textlink="">
      <cdr:nvSpPr>
        <cdr:cNvPr id="26" name="CaixaDeTexto 25">
          <a:extLst xmlns:a="http://schemas.openxmlformats.org/drawingml/2006/main">
            <a:ext uri="{FF2B5EF4-FFF2-40B4-BE49-F238E27FC236}">
              <a16:creationId xmlns="" xmlns:a16="http://schemas.microsoft.com/office/drawing/2014/main" id="{B2F86C6F-59C2-42D2-B1AF-E052FDE75DD8}"/>
            </a:ext>
          </a:extLst>
        </cdr:cNvPr>
        <cdr:cNvSpPr txBox="1"/>
      </cdr:nvSpPr>
      <cdr:spPr>
        <a:xfrm xmlns:a="http://schemas.openxmlformats.org/drawingml/2006/main">
          <a:off x="4105275" y="9906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0.63672</cdr:x>
      <cdr:y>0.38462</cdr:y>
    </cdr:from>
    <cdr:to>
      <cdr:x>0.66133</cdr:x>
      <cdr:y>0.45069</cdr:y>
    </cdr:to>
    <cdr:sp macro="" textlink="">
      <cdr:nvSpPr>
        <cdr:cNvPr id="27" name="CaixaDeTexto 26">
          <a:extLst xmlns:a="http://schemas.openxmlformats.org/drawingml/2006/main">
            <a:ext uri="{FF2B5EF4-FFF2-40B4-BE49-F238E27FC236}">
              <a16:creationId xmlns="" xmlns:a16="http://schemas.microsoft.com/office/drawing/2014/main" id="{0ED6F3C1-C869-499C-B41C-DBB4E7C5A5A7}"/>
            </a:ext>
          </a:extLst>
        </cdr:cNvPr>
        <cdr:cNvSpPr txBox="1"/>
      </cdr:nvSpPr>
      <cdr:spPr>
        <a:xfrm xmlns:a="http://schemas.openxmlformats.org/drawingml/2006/main">
          <a:off x="4657725" y="10477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bc</a:t>
          </a:r>
        </a:p>
      </cdr:txBody>
    </cdr:sp>
  </cdr:relSizeAnchor>
  <cdr:relSizeAnchor xmlns:cdr="http://schemas.openxmlformats.org/drawingml/2006/chartDrawing">
    <cdr:from>
      <cdr:x>0.67318</cdr:x>
      <cdr:y>0.40559</cdr:y>
    </cdr:from>
    <cdr:to>
      <cdr:x>0.69778</cdr:x>
      <cdr:y>0.47167</cdr:y>
    </cdr:to>
    <cdr:sp macro="" textlink="">
      <cdr:nvSpPr>
        <cdr:cNvPr id="28" name="CaixaDeTexto 27">
          <a:extLst xmlns:a="http://schemas.openxmlformats.org/drawingml/2006/main">
            <a:ext uri="{FF2B5EF4-FFF2-40B4-BE49-F238E27FC236}">
              <a16:creationId xmlns="" xmlns:a16="http://schemas.microsoft.com/office/drawing/2014/main" id="{087AE55D-F333-4F1D-B179-BB72960A6157}"/>
            </a:ext>
          </a:extLst>
        </cdr:cNvPr>
        <cdr:cNvSpPr txBox="1"/>
      </cdr:nvSpPr>
      <cdr:spPr>
        <a:xfrm xmlns:a="http://schemas.openxmlformats.org/drawingml/2006/main">
          <a:off x="4924425" y="11049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0.71094</cdr:x>
      <cdr:y>0.46853</cdr:y>
    </cdr:from>
    <cdr:to>
      <cdr:x>0.73554</cdr:x>
      <cdr:y>0.53461</cdr:y>
    </cdr:to>
    <cdr:sp macro="" textlink="">
      <cdr:nvSpPr>
        <cdr:cNvPr id="29" name="CaixaDeTexto 28">
          <a:extLst xmlns:a="http://schemas.openxmlformats.org/drawingml/2006/main">
            <a:ext uri="{FF2B5EF4-FFF2-40B4-BE49-F238E27FC236}">
              <a16:creationId xmlns="" xmlns:a16="http://schemas.microsoft.com/office/drawing/2014/main" id="{7BB482D0-AF8B-49EF-A282-C2235C98B88E}"/>
            </a:ext>
          </a:extLst>
        </cdr:cNvPr>
        <cdr:cNvSpPr txBox="1"/>
      </cdr:nvSpPr>
      <cdr:spPr>
        <a:xfrm xmlns:a="http://schemas.openxmlformats.org/drawingml/2006/main">
          <a:off x="5200650" y="12763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0.74609</cdr:x>
      <cdr:y>0.47552</cdr:y>
    </cdr:from>
    <cdr:to>
      <cdr:x>0.7707</cdr:x>
      <cdr:y>0.5416</cdr:y>
    </cdr:to>
    <cdr:sp macro="" textlink="">
      <cdr:nvSpPr>
        <cdr:cNvPr id="30" name="CaixaDeTexto 29">
          <a:extLst xmlns:a="http://schemas.openxmlformats.org/drawingml/2006/main">
            <a:ext uri="{FF2B5EF4-FFF2-40B4-BE49-F238E27FC236}">
              <a16:creationId xmlns="" xmlns:a16="http://schemas.microsoft.com/office/drawing/2014/main" id="{49E62BFF-17CD-4D59-AA21-5D8724C68221}"/>
            </a:ext>
          </a:extLst>
        </cdr:cNvPr>
        <cdr:cNvSpPr txBox="1"/>
      </cdr:nvSpPr>
      <cdr:spPr>
        <a:xfrm xmlns:a="http://schemas.openxmlformats.org/drawingml/2006/main">
          <a:off x="5457825" y="12954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0.78516</cdr:x>
      <cdr:y>0.49301</cdr:y>
    </cdr:from>
    <cdr:to>
      <cdr:x>0.80976</cdr:x>
      <cdr:y>0.55908</cdr:y>
    </cdr:to>
    <cdr:sp macro="" textlink="">
      <cdr:nvSpPr>
        <cdr:cNvPr id="31" name="CaixaDeTexto 30">
          <a:extLst xmlns:a="http://schemas.openxmlformats.org/drawingml/2006/main">
            <a:ext uri="{FF2B5EF4-FFF2-40B4-BE49-F238E27FC236}">
              <a16:creationId xmlns="" xmlns:a16="http://schemas.microsoft.com/office/drawing/2014/main" id="{93573991-2F57-4665-8645-22A37FD2E66A}"/>
            </a:ext>
          </a:extLst>
        </cdr:cNvPr>
        <cdr:cNvSpPr txBox="1"/>
      </cdr:nvSpPr>
      <cdr:spPr>
        <a:xfrm xmlns:a="http://schemas.openxmlformats.org/drawingml/2006/main">
          <a:off x="5743575" y="13430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0.82161</cdr:x>
      <cdr:y>0.49301</cdr:y>
    </cdr:from>
    <cdr:to>
      <cdr:x>0.84622</cdr:x>
      <cdr:y>0.55908</cdr:y>
    </cdr:to>
    <cdr:sp macro="" textlink="">
      <cdr:nvSpPr>
        <cdr:cNvPr id="32" name="CaixaDeTexto 31">
          <a:extLst xmlns:a="http://schemas.openxmlformats.org/drawingml/2006/main">
            <a:ext uri="{FF2B5EF4-FFF2-40B4-BE49-F238E27FC236}">
              <a16:creationId xmlns="" xmlns:a16="http://schemas.microsoft.com/office/drawing/2014/main" id="{D0494D74-1EC5-4F44-B25F-28BC0AE01088}"/>
            </a:ext>
          </a:extLst>
        </cdr:cNvPr>
        <cdr:cNvSpPr txBox="1"/>
      </cdr:nvSpPr>
      <cdr:spPr>
        <a:xfrm xmlns:a="http://schemas.openxmlformats.org/drawingml/2006/main">
          <a:off x="6010275" y="13430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0.86068</cdr:x>
      <cdr:y>0.50699</cdr:y>
    </cdr:from>
    <cdr:to>
      <cdr:x>0.88528</cdr:x>
      <cdr:y>0.57307</cdr:y>
    </cdr:to>
    <cdr:sp macro="" textlink="">
      <cdr:nvSpPr>
        <cdr:cNvPr id="33" name="CaixaDeTexto 32">
          <a:extLst xmlns:a="http://schemas.openxmlformats.org/drawingml/2006/main">
            <a:ext uri="{FF2B5EF4-FFF2-40B4-BE49-F238E27FC236}">
              <a16:creationId xmlns="" xmlns:a16="http://schemas.microsoft.com/office/drawing/2014/main" id="{8246CA17-F7F1-42B4-8FC0-8A4E3CA73408}"/>
            </a:ext>
          </a:extLst>
        </cdr:cNvPr>
        <cdr:cNvSpPr txBox="1"/>
      </cdr:nvSpPr>
      <cdr:spPr>
        <a:xfrm xmlns:a="http://schemas.openxmlformats.org/drawingml/2006/main">
          <a:off x="6296025" y="13811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0.89844</cdr:x>
      <cdr:y>0.54196</cdr:y>
    </cdr:from>
    <cdr:to>
      <cdr:x>0.92304</cdr:x>
      <cdr:y>0.60803</cdr:y>
    </cdr:to>
    <cdr:sp macro="" textlink="">
      <cdr:nvSpPr>
        <cdr:cNvPr id="34" name="CaixaDeTexto 33">
          <a:extLst xmlns:a="http://schemas.openxmlformats.org/drawingml/2006/main">
            <a:ext uri="{FF2B5EF4-FFF2-40B4-BE49-F238E27FC236}">
              <a16:creationId xmlns="" xmlns:a16="http://schemas.microsoft.com/office/drawing/2014/main" id="{47220070-38D4-4229-8765-FA86AB0050DC}"/>
            </a:ext>
          </a:extLst>
        </cdr:cNvPr>
        <cdr:cNvSpPr txBox="1"/>
      </cdr:nvSpPr>
      <cdr:spPr>
        <a:xfrm xmlns:a="http://schemas.openxmlformats.org/drawingml/2006/main">
          <a:off x="6572250" y="147637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0.9375</cdr:x>
      <cdr:y>0.65035</cdr:y>
    </cdr:from>
    <cdr:to>
      <cdr:x>0.96211</cdr:x>
      <cdr:y>0.71643</cdr:y>
    </cdr:to>
    <cdr:sp macro="" textlink="">
      <cdr:nvSpPr>
        <cdr:cNvPr id="35" name="CaixaDeTexto 34">
          <a:extLst xmlns:a="http://schemas.openxmlformats.org/drawingml/2006/main">
            <a:ext uri="{FF2B5EF4-FFF2-40B4-BE49-F238E27FC236}">
              <a16:creationId xmlns="" xmlns:a16="http://schemas.microsoft.com/office/drawing/2014/main" id="{2E1C3738-9495-4560-9F9D-743673DA2DEF}"/>
            </a:ext>
          </a:extLst>
        </cdr:cNvPr>
        <cdr:cNvSpPr txBox="1"/>
      </cdr:nvSpPr>
      <cdr:spPr>
        <a:xfrm xmlns:a="http://schemas.openxmlformats.org/drawingml/2006/main">
          <a:off x="6858000" y="17716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0.83073</cdr:x>
      <cdr:y>0</cdr:y>
    </cdr:from>
    <cdr:to>
      <cdr:x>0.95313</cdr:x>
      <cdr:y>0.08042</cdr:y>
    </cdr:to>
    <cdr:sp macro="" textlink="">
      <cdr:nvSpPr>
        <cdr:cNvPr id="36" name="CaixaDeTexto 35">
          <a:extLst xmlns:a="http://schemas.openxmlformats.org/drawingml/2006/main">
            <a:ext uri="{FF2B5EF4-FFF2-40B4-BE49-F238E27FC236}">
              <a16:creationId xmlns="" xmlns:a16="http://schemas.microsoft.com/office/drawing/2014/main" id="{7CA75627-EAE4-4C0F-A447-98B75FB83478}"/>
            </a:ext>
          </a:extLst>
        </cdr:cNvPr>
        <cdr:cNvSpPr txBox="1"/>
      </cdr:nvSpPr>
      <cdr:spPr>
        <a:xfrm xmlns:a="http://schemas.openxmlformats.org/drawingml/2006/main">
          <a:off x="6076950" y="0"/>
          <a:ext cx="8953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05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050" i="1">
              <a:latin typeface="Times New Roman" panose="02020603050405020304" pitchFamily="18" charset="0"/>
              <a:cs typeface="Times New Roman" panose="02020603050405020304" pitchFamily="18" charset="0"/>
            </a:rPr>
            <a:t>Bulls, P &lt;</a:t>
          </a:r>
          <a:r>
            <a:rPr lang="pt-BR" sz="105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0.001</a:t>
          </a:r>
          <a:endParaRPr lang="pt-BR" sz="105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71800" cy="1941195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Mingoti" id="{E0D04196-3460-4691-BF20-B72FA2FD09FF}" userId="a3a0ad3409c89ca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.crvlagoa.com.br/TourosPagina.aspx?flagBusca=1&amp;idTipoRaca=15&amp;idAnimal=1457" TargetMode="External"/><Relationship Id="rId2" Type="http://schemas.openxmlformats.org/officeDocument/2006/relationships/hyperlink" Target="https://www2.crvlagoa.com.br/TourosPagina.aspx?idTipoRaca=15&amp;idAnimal=1327" TargetMode="External"/><Relationship Id="rId1" Type="http://schemas.openxmlformats.org/officeDocument/2006/relationships/hyperlink" Target="https://www2.crvlagoa.com.br/TourosPagina.aspx?flagBusca=1&amp;idTipoRaca=15&amp;idAnimal=840" TargetMode="External"/><Relationship Id="rId4" Type="http://schemas.openxmlformats.org/officeDocument/2006/relationships/hyperlink" Target="https://www2.crvlagoa.com.br/TourosPagina.aspx?flagBusca=1&amp;idTipoRaca=15&amp;idAnimal=14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"/>
  <sheetViews>
    <sheetView zoomScale="80" zoomScaleNormal="80" zoomScalePageLayoutView="80" workbookViewId="0">
      <selection activeCell="K16" sqref="K16"/>
    </sheetView>
  </sheetViews>
  <sheetFormatPr defaultColWidth="8.85546875" defaultRowHeight="12.75" x14ac:dyDescent="0.25"/>
  <cols>
    <col min="1" max="1" width="18.7109375" style="37" bestFit="1" customWidth="1"/>
    <col min="2" max="2" width="12.140625" style="37" bestFit="1" customWidth="1"/>
    <col min="3" max="3" width="13.42578125" style="37" bestFit="1" customWidth="1"/>
    <col min="4" max="4" width="12.42578125" style="37" bestFit="1" customWidth="1"/>
    <col min="5" max="5" width="10.85546875" style="37" bestFit="1" customWidth="1"/>
    <col min="6" max="6" width="12.7109375" style="37" bestFit="1" customWidth="1"/>
    <col min="7" max="7" width="13" style="37" bestFit="1" customWidth="1"/>
    <col min="8" max="8" width="13.7109375" style="37" bestFit="1" customWidth="1"/>
    <col min="9" max="9" width="16.7109375" style="37" bestFit="1" customWidth="1"/>
    <col min="10" max="10" width="14.28515625" style="37" bestFit="1" customWidth="1"/>
    <col min="11" max="11" width="13.42578125" style="44" bestFit="1" customWidth="1"/>
    <col min="12" max="12" width="36.28515625" style="37" bestFit="1" customWidth="1"/>
    <col min="13" max="13" width="110" style="38" bestFit="1" customWidth="1"/>
    <col min="14" max="16384" width="8.85546875" style="37"/>
  </cols>
  <sheetData>
    <row r="1" spans="1:13" x14ac:dyDescent="0.25">
      <c r="A1" s="39" t="s">
        <v>374</v>
      </c>
      <c r="B1" s="39" t="s">
        <v>156</v>
      </c>
      <c r="C1" s="39" t="s">
        <v>362</v>
      </c>
      <c r="D1" s="39" t="s">
        <v>348</v>
      </c>
      <c r="E1" s="39" t="s">
        <v>349</v>
      </c>
      <c r="F1" s="39" t="s">
        <v>370</v>
      </c>
      <c r="G1" s="39" t="s">
        <v>351</v>
      </c>
      <c r="H1" s="39" t="s">
        <v>353</v>
      </c>
      <c r="I1" s="39" t="s">
        <v>354</v>
      </c>
      <c r="J1" s="39" t="s">
        <v>355</v>
      </c>
      <c r="K1" s="43" t="s">
        <v>358</v>
      </c>
      <c r="L1" s="39" t="s">
        <v>356</v>
      </c>
      <c r="M1" s="40" t="s">
        <v>361</v>
      </c>
    </row>
    <row r="2" spans="1:13" x14ac:dyDescent="0.25">
      <c r="A2" s="39">
        <v>1</v>
      </c>
      <c r="B2" s="39">
        <v>2748</v>
      </c>
      <c r="C2" s="39" t="s">
        <v>350</v>
      </c>
      <c r="D2" s="85" t="s">
        <v>359</v>
      </c>
      <c r="E2" s="39" t="s">
        <v>360</v>
      </c>
      <c r="F2" s="39" t="s">
        <v>63</v>
      </c>
      <c r="G2" s="39" t="s">
        <v>63</v>
      </c>
      <c r="H2" s="39" t="s">
        <v>63</v>
      </c>
      <c r="I2" s="39" t="s">
        <v>63</v>
      </c>
      <c r="J2" s="39" t="s">
        <v>63</v>
      </c>
      <c r="K2" s="43" t="s">
        <v>63</v>
      </c>
      <c r="L2" s="39" t="s">
        <v>63</v>
      </c>
      <c r="M2" s="40" t="s">
        <v>63</v>
      </c>
    </row>
    <row r="3" spans="1:13" x14ac:dyDescent="0.25">
      <c r="A3" s="39">
        <v>2</v>
      </c>
      <c r="B3" s="39" t="s">
        <v>84</v>
      </c>
      <c r="C3" s="39" t="s">
        <v>350</v>
      </c>
      <c r="D3" s="85" t="s">
        <v>359</v>
      </c>
      <c r="E3" s="39" t="s">
        <v>360</v>
      </c>
      <c r="F3" s="39">
        <v>6042</v>
      </c>
      <c r="G3" s="39" t="s">
        <v>352</v>
      </c>
      <c r="H3" s="39" t="s">
        <v>372</v>
      </c>
      <c r="I3" s="45">
        <v>37564</v>
      </c>
      <c r="J3" s="39">
        <v>885</v>
      </c>
      <c r="K3" s="43">
        <v>39</v>
      </c>
      <c r="L3" s="39" t="s">
        <v>357</v>
      </c>
      <c r="M3" s="84" t="s">
        <v>347</v>
      </c>
    </row>
    <row r="4" spans="1:13" x14ac:dyDescent="0.2">
      <c r="A4" s="39">
        <v>3</v>
      </c>
      <c r="B4" s="39" t="s">
        <v>64</v>
      </c>
      <c r="C4" s="39" t="s">
        <v>350</v>
      </c>
      <c r="D4" s="85" t="s">
        <v>359</v>
      </c>
      <c r="E4" s="39" t="s">
        <v>360</v>
      </c>
      <c r="F4" s="41">
        <v>7092</v>
      </c>
      <c r="G4" s="39" t="s">
        <v>352</v>
      </c>
      <c r="H4" s="41" t="s">
        <v>373</v>
      </c>
      <c r="I4" s="42">
        <v>38304</v>
      </c>
      <c r="J4" s="41">
        <v>1.177</v>
      </c>
      <c r="K4" s="43">
        <v>38</v>
      </c>
      <c r="L4" s="41" t="s">
        <v>366</v>
      </c>
      <c r="M4" s="84" t="s">
        <v>363</v>
      </c>
    </row>
    <row r="5" spans="1:13" x14ac:dyDescent="0.2">
      <c r="A5" s="39">
        <v>4</v>
      </c>
      <c r="B5" s="39" t="s">
        <v>89</v>
      </c>
      <c r="C5" s="39" t="s">
        <v>350</v>
      </c>
      <c r="D5" s="85" t="s">
        <v>359</v>
      </c>
      <c r="E5" s="39" t="s">
        <v>360</v>
      </c>
      <c r="F5" s="41">
        <v>3204</v>
      </c>
      <c r="G5" s="39" t="s">
        <v>352</v>
      </c>
      <c r="H5" s="41" t="s">
        <v>367</v>
      </c>
      <c r="I5" s="42">
        <v>39399</v>
      </c>
      <c r="J5" s="41">
        <v>1.1499999999999999</v>
      </c>
      <c r="K5" s="43">
        <v>48</v>
      </c>
      <c r="L5" s="41" t="s">
        <v>366</v>
      </c>
      <c r="M5" s="84" t="s">
        <v>364</v>
      </c>
    </row>
    <row r="6" spans="1:13" x14ac:dyDescent="0.25">
      <c r="A6" s="39">
        <v>5</v>
      </c>
      <c r="B6" s="39" t="s">
        <v>90</v>
      </c>
      <c r="C6" s="39" t="s">
        <v>350</v>
      </c>
      <c r="D6" s="85" t="s">
        <v>359</v>
      </c>
      <c r="E6" s="39" t="s">
        <v>360</v>
      </c>
      <c r="F6" s="39" t="s">
        <v>63</v>
      </c>
      <c r="G6" s="39" t="s">
        <v>63</v>
      </c>
      <c r="H6" s="39" t="s">
        <v>63</v>
      </c>
      <c r="I6" s="39" t="s">
        <v>63</v>
      </c>
      <c r="J6" s="39" t="s">
        <v>63</v>
      </c>
      <c r="K6" s="43" t="s">
        <v>63</v>
      </c>
      <c r="L6" s="39" t="s">
        <v>63</v>
      </c>
      <c r="M6" s="40" t="s">
        <v>63</v>
      </c>
    </row>
    <row r="7" spans="1:13" x14ac:dyDescent="0.25">
      <c r="A7" s="39">
        <v>6</v>
      </c>
      <c r="B7" s="39" t="s">
        <v>85</v>
      </c>
      <c r="C7" s="39" t="s">
        <v>350</v>
      </c>
      <c r="D7" s="85" t="s">
        <v>359</v>
      </c>
      <c r="E7" s="39" t="s">
        <v>360</v>
      </c>
      <c r="F7" s="39" t="s">
        <v>63</v>
      </c>
      <c r="G7" s="39" t="s">
        <v>63</v>
      </c>
      <c r="H7" s="39" t="s">
        <v>63</v>
      </c>
      <c r="I7" s="39" t="s">
        <v>63</v>
      </c>
      <c r="J7" s="39" t="s">
        <v>63</v>
      </c>
      <c r="K7" s="43" t="s">
        <v>63</v>
      </c>
      <c r="L7" s="39" t="s">
        <v>63</v>
      </c>
      <c r="M7" s="40" t="s">
        <v>63</v>
      </c>
    </row>
    <row r="8" spans="1:13" x14ac:dyDescent="0.25">
      <c r="A8" s="39">
        <v>7</v>
      </c>
      <c r="B8" s="39" t="s">
        <v>106</v>
      </c>
      <c r="C8" s="39" t="s">
        <v>350</v>
      </c>
      <c r="D8" s="85" t="s">
        <v>359</v>
      </c>
      <c r="E8" s="39" t="s">
        <v>360</v>
      </c>
      <c r="F8" s="39" t="s">
        <v>63</v>
      </c>
      <c r="G8" s="39" t="s">
        <v>63</v>
      </c>
      <c r="H8" s="39" t="s">
        <v>63</v>
      </c>
      <c r="I8" s="39" t="s">
        <v>63</v>
      </c>
      <c r="J8" s="39" t="s">
        <v>63</v>
      </c>
      <c r="K8" s="43" t="s">
        <v>63</v>
      </c>
      <c r="L8" s="39" t="s">
        <v>63</v>
      </c>
      <c r="M8" s="40" t="s">
        <v>63</v>
      </c>
    </row>
    <row r="9" spans="1:13" x14ac:dyDescent="0.25">
      <c r="A9" s="39">
        <v>8</v>
      </c>
      <c r="B9" s="39" t="s">
        <v>114</v>
      </c>
      <c r="C9" s="39" t="s">
        <v>350</v>
      </c>
      <c r="D9" s="85" t="s">
        <v>359</v>
      </c>
      <c r="E9" s="39" t="s">
        <v>360</v>
      </c>
      <c r="F9" s="39" t="s">
        <v>63</v>
      </c>
      <c r="G9" s="39" t="s">
        <v>63</v>
      </c>
      <c r="H9" s="39" t="s">
        <v>63</v>
      </c>
      <c r="I9" s="39" t="s">
        <v>63</v>
      </c>
      <c r="J9" s="39" t="s">
        <v>63</v>
      </c>
      <c r="K9" s="43" t="s">
        <v>63</v>
      </c>
      <c r="L9" s="39" t="s">
        <v>63</v>
      </c>
      <c r="M9" s="40" t="s">
        <v>63</v>
      </c>
    </row>
    <row r="10" spans="1:13" x14ac:dyDescent="0.25">
      <c r="A10" s="39">
        <v>9</v>
      </c>
      <c r="B10" s="39" t="s">
        <v>94</v>
      </c>
      <c r="C10" s="39" t="s">
        <v>350</v>
      </c>
      <c r="D10" s="85" t="s">
        <v>359</v>
      </c>
      <c r="E10" s="39" t="s">
        <v>360</v>
      </c>
      <c r="F10" s="39" t="s">
        <v>63</v>
      </c>
      <c r="G10" s="39" t="s">
        <v>63</v>
      </c>
      <c r="H10" s="39" t="s">
        <v>63</v>
      </c>
      <c r="I10" s="39" t="s">
        <v>63</v>
      </c>
      <c r="J10" s="39" t="s">
        <v>63</v>
      </c>
      <c r="K10" s="43" t="s">
        <v>63</v>
      </c>
      <c r="L10" s="39" t="s">
        <v>63</v>
      </c>
      <c r="M10" s="40" t="s">
        <v>63</v>
      </c>
    </row>
    <row r="11" spans="1:13" x14ac:dyDescent="0.25">
      <c r="A11" s="39">
        <v>10</v>
      </c>
      <c r="B11" s="39" t="s">
        <v>122</v>
      </c>
      <c r="C11" s="39" t="s">
        <v>350</v>
      </c>
      <c r="D11" s="85" t="s">
        <v>359</v>
      </c>
      <c r="E11" s="39" t="s">
        <v>360</v>
      </c>
      <c r="F11" s="39" t="s">
        <v>63</v>
      </c>
      <c r="G11" s="39" t="s">
        <v>63</v>
      </c>
      <c r="H11" s="39" t="s">
        <v>63</v>
      </c>
      <c r="I11" s="39" t="s">
        <v>63</v>
      </c>
      <c r="J11" s="39" t="s">
        <v>63</v>
      </c>
      <c r="K11" s="43" t="s">
        <v>63</v>
      </c>
      <c r="L11" s="39" t="s">
        <v>63</v>
      </c>
      <c r="M11" s="40" t="s">
        <v>63</v>
      </c>
    </row>
    <row r="12" spans="1:13" x14ac:dyDescent="0.25">
      <c r="A12" s="39">
        <v>11</v>
      </c>
      <c r="B12" s="39" t="s">
        <v>76</v>
      </c>
      <c r="C12" s="39" t="s">
        <v>350</v>
      </c>
      <c r="D12" s="85" t="s">
        <v>359</v>
      </c>
      <c r="E12" s="39" t="s">
        <v>360</v>
      </c>
      <c r="F12" s="39" t="s">
        <v>63</v>
      </c>
      <c r="G12" s="39" t="s">
        <v>63</v>
      </c>
      <c r="H12" s="39" t="s">
        <v>63</v>
      </c>
      <c r="I12" s="39" t="s">
        <v>63</v>
      </c>
      <c r="J12" s="39" t="s">
        <v>63</v>
      </c>
      <c r="K12" s="43" t="s">
        <v>63</v>
      </c>
      <c r="L12" s="39" t="s">
        <v>63</v>
      </c>
      <c r="M12" s="40" t="s">
        <v>63</v>
      </c>
    </row>
    <row r="13" spans="1:13" x14ac:dyDescent="0.25">
      <c r="A13" s="39">
        <v>12</v>
      </c>
      <c r="B13" s="39" t="s">
        <v>279</v>
      </c>
      <c r="C13" s="39" t="s">
        <v>350</v>
      </c>
      <c r="D13" s="85" t="s">
        <v>359</v>
      </c>
      <c r="E13" s="39" t="s">
        <v>360</v>
      </c>
      <c r="F13" s="39" t="s">
        <v>63</v>
      </c>
      <c r="G13" s="39" t="s">
        <v>63</v>
      </c>
      <c r="H13" s="39" t="s">
        <v>63</v>
      </c>
      <c r="I13" s="39" t="s">
        <v>63</v>
      </c>
      <c r="J13" s="39" t="s">
        <v>63</v>
      </c>
      <c r="K13" s="43" t="s">
        <v>63</v>
      </c>
      <c r="L13" s="39" t="s">
        <v>63</v>
      </c>
      <c r="M13" s="40" t="s">
        <v>63</v>
      </c>
    </row>
    <row r="14" spans="1:13" x14ac:dyDescent="0.25">
      <c r="A14" s="39">
        <v>13</v>
      </c>
      <c r="B14" s="39" t="s">
        <v>79</v>
      </c>
      <c r="C14" s="39" t="s">
        <v>350</v>
      </c>
      <c r="D14" s="85" t="s">
        <v>359</v>
      </c>
      <c r="E14" s="39" t="s">
        <v>360</v>
      </c>
      <c r="F14" s="39" t="s">
        <v>63</v>
      </c>
      <c r="G14" s="39" t="s">
        <v>63</v>
      </c>
      <c r="H14" s="39" t="s">
        <v>63</v>
      </c>
      <c r="I14" s="39" t="s">
        <v>63</v>
      </c>
      <c r="J14" s="39" t="s">
        <v>63</v>
      </c>
      <c r="K14" s="43" t="s">
        <v>63</v>
      </c>
      <c r="L14" s="39" t="s">
        <v>63</v>
      </c>
      <c r="M14" s="40" t="s">
        <v>63</v>
      </c>
    </row>
    <row r="15" spans="1:13" x14ac:dyDescent="0.25">
      <c r="A15" s="39">
        <v>14</v>
      </c>
      <c r="B15" s="39" t="s">
        <v>110</v>
      </c>
      <c r="C15" s="39" t="s">
        <v>350</v>
      </c>
      <c r="D15" s="85" t="s">
        <v>359</v>
      </c>
      <c r="E15" s="39" t="s">
        <v>360</v>
      </c>
      <c r="F15" s="39" t="s">
        <v>63</v>
      </c>
      <c r="G15" s="39" t="s">
        <v>63</v>
      </c>
      <c r="H15" s="39" t="s">
        <v>63</v>
      </c>
      <c r="I15" s="39" t="s">
        <v>63</v>
      </c>
      <c r="J15" s="39" t="s">
        <v>63</v>
      </c>
      <c r="K15" s="43" t="s">
        <v>63</v>
      </c>
      <c r="L15" s="39" t="s">
        <v>63</v>
      </c>
      <c r="M15" s="40" t="s">
        <v>63</v>
      </c>
    </row>
    <row r="16" spans="1:13" x14ac:dyDescent="0.25">
      <c r="A16" s="39">
        <v>15</v>
      </c>
      <c r="B16" s="39" t="s">
        <v>61</v>
      </c>
      <c r="C16" s="39" t="s">
        <v>350</v>
      </c>
      <c r="D16" s="85" t="s">
        <v>359</v>
      </c>
      <c r="E16" s="39" t="s">
        <v>360</v>
      </c>
      <c r="F16" s="39" t="s">
        <v>63</v>
      </c>
      <c r="G16" s="39" t="s">
        <v>63</v>
      </c>
      <c r="H16" s="39" t="s">
        <v>63</v>
      </c>
      <c r="I16" s="39" t="s">
        <v>63</v>
      </c>
      <c r="J16" s="39" t="s">
        <v>63</v>
      </c>
      <c r="K16" s="43" t="s">
        <v>63</v>
      </c>
      <c r="L16" s="39" t="s">
        <v>63</v>
      </c>
      <c r="M16" s="40" t="s">
        <v>63</v>
      </c>
    </row>
    <row r="17" spans="1:13" x14ac:dyDescent="0.25">
      <c r="A17" s="39">
        <v>16</v>
      </c>
      <c r="B17" s="39" t="s">
        <v>138</v>
      </c>
      <c r="C17" s="39" t="s">
        <v>350</v>
      </c>
      <c r="D17" s="85" t="s">
        <v>359</v>
      </c>
      <c r="E17" s="39" t="s">
        <v>360</v>
      </c>
      <c r="F17" s="39" t="s">
        <v>63</v>
      </c>
      <c r="G17" s="39" t="s">
        <v>63</v>
      </c>
      <c r="H17" s="39" t="s">
        <v>63</v>
      </c>
      <c r="I17" s="39" t="s">
        <v>63</v>
      </c>
      <c r="J17" s="39" t="s">
        <v>63</v>
      </c>
      <c r="K17" s="43" t="s">
        <v>63</v>
      </c>
      <c r="L17" s="39" t="s">
        <v>63</v>
      </c>
      <c r="M17" s="40" t="s">
        <v>63</v>
      </c>
    </row>
    <row r="18" spans="1:13" x14ac:dyDescent="0.25">
      <c r="A18" s="39">
        <v>17</v>
      </c>
      <c r="B18" s="39" t="s">
        <v>140</v>
      </c>
      <c r="C18" s="39" t="s">
        <v>350</v>
      </c>
      <c r="D18" s="85" t="s">
        <v>359</v>
      </c>
      <c r="E18" s="39" t="s">
        <v>360</v>
      </c>
      <c r="F18" s="39" t="s">
        <v>63</v>
      </c>
      <c r="G18" s="39" t="s">
        <v>63</v>
      </c>
      <c r="H18" s="39" t="s">
        <v>63</v>
      </c>
      <c r="I18" s="39" t="s">
        <v>63</v>
      </c>
      <c r="J18" s="39" t="s">
        <v>63</v>
      </c>
      <c r="K18" s="43" t="s">
        <v>63</v>
      </c>
      <c r="L18" s="39" t="s">
        <v>63</v>
      </c>
      <c r="M18" s="40" t="s">
        <v>63</v>
      </c>
    </row>
    <row r="19" spans="1:13" x14ac:dyDescent="0.25">
      <c r="A19" s="39">
        <v>18</v>
      </c>
      <c r="B19" s="39" t="s">
        <v>70</v>
      </c>
      <c r="C19" s="39" t="s">
        <v>350</v>
      </c>
      <c r="D19" s="85" t="s">
        <v>359</v>
      </c>
      <c r="E19" s="39" t="s">
        <v>360</v>
      </c>
      <c r="F19" s="39" t="s">
        <v>63</v>
      </c>
      <c r="G19" s="39" t="s">
        <v>63</v>
      </c>
      <c r="H19" s="39" t="s">
        <v>63</v>
      </c>
      <c r="I19" s="39" t="s">
        <v>63</v>
      </c>
      <c r="J19" s="39" t="s">
        <v>63</v>
      </c>
      <c r="K19" s="43" t="s">
        <v>63</v>
      </c>
      <c r="L19" s="39" t="s">
        <v>63</v>
      </c>
      <c r="M19" s="40" t="s">
        <v>63</v>
      </c>
    </row>
    <row r="20" spans="1:13" x14ac:dyDescent="0.25">
      <c r="A20" s="39">
        <v>19</v>
      </c>
      <c r="B20" s="39" t="s">
        <v>118</v>
      </c>
      <c r="C20" s="39" t="s">
        <v>350</v>
      </c>
      <c r="D20" s="85" t="s">
        <v>359</v>
      </c>
      <c r="E20" s="39" t="s">
        <v>360</v>
      </c>
      <c r="F20" s="39" t="s">
        <v>63</v>
      </c>
      <c r="G20" s="39" t="s">
        <v>63</v>
      </c>
      <c r="H20" s="39" t="s">
        <v>63</v>
      </c>
      <c r="I20" s="39" t="s">
        <v>63</v>
      </c>
      <c r="J20" s="39" t="s">
        <v>63</v>
      </c>
      <c r="K20" s="43" t="s">
        <v>63</v>
      </c>
      <c r="L20" s="39" t="s">
        <v>63</v>
      </c>
      <c r="M20" s="40" t="s">
        <v>63</v>
      </c>
    </row>
    <row r="21" spans="1:13" x14ac:dyDescent="0.25">
      <c r="A21" s="39">
        <v>20</v>
      </c>
      <c r="B21" s="39" t="s">
        <v>65</v>
      </c>
      <c r="C21" s="39" t="s">
        <v>350</v>
      </c>
      <c r="D21" s="85" t="s">
        <v>359</v>
      </c>
      <c r="E21" s="39" t="s">
        <v>360</v>
      </c>
      <c r="F21" s="39" t="s">
        <v>63</v>
      </c>
      <c r="G21" s="39" t="s">
        <v>63</v>
      </c>
      <c r="H21" s="39" t="s">
        <v>63</v>
      </c>
      <c r="I21" s="39" t="s">
        <v>63</v>
      </c>
      <c r="J21" s="39" t="s">
        <v>63</v>
      </c>
      <c r="K21" s="43" t="s">
        <v>63</v>
      </c>
      <c r="L21" s="39" t="s">
        <v>63</v>
      </c>
      <c r="M21" s="40" t="s">
        <v>63</v>
      </c>
    </row>
    <row r="22" spans="1:13" x14ac:dyDescent="0.25">
      <c r="A22" s="39">
        <v>21</v>
      </c>
      <c r="B22" s="39" t="s">
        <v>43</v>
      </c>
      <c r="C22" s="39" t="s">
        <v>350</v>
      </c>
      <c r="D22" s="85" t="s">
        <v>359</v>
      </c>
      <c r="E22" s="39" t="s">
        <v>360</v>
      </c>
      <c r="F22" s="39" t="s">
        <v>63</v>
      </c>
      <c r="G22" s="39" t="s">
        <v>63</v>
      </c>
      <c r="H22" s="39" t="s">
        <v>63</v>
      </c>
      <c r="I22" s="39" t="s">
        <v>63</v>
      </c>
      <c r="J22" s="39" t="s">
        <v>63</v>
      </c>
      <c r="K22" s="43" t="s">
        <v>63</v>
      </c>
      <c r="L22" s="39" t="s">
        <v>63</v>
      </c>
      <c r="M22" s="40" t="s">
        <v>63</v>
      </c>
    </row>
    <row r="23" spans="1:13" x14ac:dyDescent="0.2">
      <c r="A23" s="39">
        <v>22</v>
      </c>
      <c r="B23" s="39" t="s">
        <v>211</v>
      </c>
      <c r="C23" s="39" t="s">
        <v>350</v>
      </c>
      <c r="D23" s="85" t="s">
        <v>359</v>
      </c>
      <c r="E23" s="39" t="s">
        <v>360</v>
      </c>
      <c r="F23" s="41" t="s">
        <v>63</v>
      </c>
      <c r="G23" s="39" t="s">
        <v>352</v>
      </c>
      <c r="H23" s="39" t="s">
        <v>63</v>
      </c>
      <c r="I23" s="39" t="s">
        <v>63</v>
      </c>
      <c r="J23" s="39" t="s">
        <v>63</v>
      </c>
      <c r="K23" s="43" t="s">
        <v>63</v>
      </c>
      <c r="L23" s="39" t="s">
        <v>63</v>
      </c>
      <c r="M23" s="40" t="s">
        <v>63</v>
      </c>
    </row>
    <row r="24" spans="1:13" x14ac:dyDescent="0.2">
      <c r="A24" s="39">
        <v>23</v>
      </c>
      <c r="B24" s="39" t="s">
        <v>346</v>
      </c>
      <c r="C24" s="39" t="s">
        <v>350</v>
      </c>
      <c r="D24" s="85" t="s">
        <v>359</v>
      </c>
      <c r="E24" s="39" t="s">
        <v>360</v>
      </c>
      <c r="F24" s="41">
        <v>1287</v>
      </c>
      <c r="G24" s="39" t="s">
        <v>352</v>
      </c>
      <c r="H24" s="41" t="s">
        <v>368</v>
      </c>
      <c r="I24" s="42">
        <v>39738</v>
      </c>
      <c r="J24" s="41">
        <v>1.1719999999999999</v>
      </c>
      <c r="K24" s="43">
        <v>40.5</v>
      </c>
      <c r="L24" s="41" t="s">
        <v>369</v>
      </c>
      <c r="M24" s="84" t="s">
        <v>365</v>
      </c>
    </row>
    <row r="27" spans="1:13" x14ac:dyDescent="0.25">
      <c r="A27" s="39" t="s">
        <v>156</v>
      </c>
      <c r="B27" s="39" t="s">
        <v>375</v>
      </c>
      <c r="C27" s="39" t="s">
        <v>376</v>
      </c>
      <c r="G27" s="44"/>
      <c r="I27" s="38"/>
      <c r="K27" s="37"/>
      <c r="M27" s="37"/>
    </row>
    <row r="28" spans="1:13" x14ac:dyDescent="0.25">
      <c r="A28" s="39">
        <v>2748</v>
      </c>
      <c r="B28" s="39">
        <v>26</v>
      </c>
      <c r="C28" s="39">
        <v>1305</v>
      </c>
      <c r="G28" s="44"/>
      <c r="I28" s="38"/>
      <c r="K28" s="37"/>
      <c r="M28" s="37"/>
    </row>
    <row r="29" spans="1:13" x14ac:dyDescent="0.25">
      <c r="A29" s="39" t="s">
        <v>84</v>
      </c>
      <c r="B29" s="39">
        <v>30</v>
      </c>
      <c r="C29" s="39">
        <v>2748</v>
      </c>
      <c r="G29" s="44"/>
      <c r="I29" s="38"/>
      <c r="K29" s="37"/>
      <c r="M29" s="37"/>
    </row>
    <row r="30" spans="1:13" x14ac:dyDescent="0.25">
      <c r="A30" s="39" t="s">
        <v>64</v>
      </c>
      <c r="B30" s="39">
        <v>33</v>
      </c>
      <c r="C30" s="39">
        <v>40903</v>
      </c>
      <c r="G30" s="44"/>
      <c r="I30" s="38"/>
      <c r="K30" s="37"/>
      <c r="M30" s="37"/>
    </row>
    <row r="31" spans="1:13" x14ac:dyDescent="0.25">
      <c r="A31" s="39" t="s">
        <v>89</v>
      </c>
      <c r="B31" s="39">
        <v>34</v>
      </c>
      <c r="C31" s="39">
        <v>100901</v>
      </c>
      <c r="G31" s="44"/>
      <c r="I31" s="38"/>
      <c r="K31" s="37"/>
      <c r="M31" s="37"/>
    </row>
    <row r="32" spans="1:13" x14ac:dyDescent="0.25">
      <c r="A32" s="39" t="s">
        <v>90</v>
      </c>
      <c r="B32" s="39">
        <v>35</v>
      </c>
      <c r="C32" s="39">
        <v>101011</v>
      </c>
      <c r="G32" s="44"/>
      <c r="I32" s="38"/>
      <c r="K32" s="37"/>
      <c r="M32" s="37"/>
    </row>
    <row r="33" spans="1:13" x14ac:dyDescent="0.25">
      <c r="A33" s="39" t="s">
        <v>85</v>
      </c>
      <c r="B33" s="39">
        <v>36</v>
      </c>
      <c r="C33" s="39">
        <v>130503</v>
      </c>
      <c r="G33" s="44"/>
      <c r="I33" s="38"/>
      <c r="K33" s="37"/>
      <c r="M33" s="37"/>
    </row>
    <row r="34" spans="1:13" x14ac:dyDescent="0.25">
      <c r="A34" s="39" t="s">
        <v>106</v>
      </c>
      <c r="B34" s="39">
        <v>37</v>
      </c>
      <c r="C34" s="39">
        <v>140513</v>
      </c>
      <c r="G34" s="44"/>
      <c r="I34" s="38"/>
      <c r="K34" s="37"/>
      <c r="M34" s="37"/>
    </row>
    <row r="35" spans="1:13" x14ac:dyDescent="0.25">
      <c r="A35" s="39" t="s">
        <v>114</v>
      </c>
      <c r="B35" s="39">
        <v>38</v>
      </c>
      <c r="C35" s="39">
        <v>150213</v>
      </c>
      <c r="G35" s="44"/>
      <c r="I35" s="38"/>
      <c r="K35" s="37"/>
      <c r="M35" s="37"/>
    </row>
    <row r="36" spans="1:13" x14ac:dyDescent="0.25">
      <c r="A36" s="39" t="s">
        <v>94</v>
      </c>
      <c r="B36" s="39">
        <v>39</v>
      </c>
      <c r="C36" s="39">
        <v>170513</v>
      </c>
      <c r="G36" s="44"/>
      <c r="I36" s="38"/>
      <c r="K36" s="37"/>
      <c r="M36" s="37"/>
    </row>
    <row r="37" spans="1:13" x14ac:dyDescent="0.25">
      <c r="A37" s="39" t="s">
        <v>122</v>
      </c>
      <c r="B37" s="39">
        <v>40</v>
      </c>
      <c r="C37" s="39">
        <v>210703</v>
      </c>
      <c r="G37" s="44"/>
      <c r="I37" s="38"/>
      <c r="K37" s="37"/>
      <c r="M37" s="37"/>
    </row>
    <row r="38" spans="1:13" x14ac:dyDescent="0.25">
      <c r="A38" s="39" t="s">
        <v>76</v>
      </c>
      <c r="B38" s="39">
        <v>41</v>
      </c>
      <c r="C38" s="39">
        <v>280513</v>
      </c>
      <c r="G38" s="44"/>
      <c r="I38" s="38"/>
      <c r="K38" s="37"/>
      <c r="M38" s="37"/>
    </row>
    <row r="39" spans="1:13" x14ac:dyDescent="0.25">
      <c r="A39" s="39" t="s">
        <v>279</v>
      </c>
      <c r="B39" s="39">
        <v>42</v>
      </c>
      <c r="C39" s="39">
        <v>290403</v>
      </c>
      <c r="G39" s="44"/>
      <c r="I39" s="38"/>
      <c r="K39" s="37"/>
      <c r="M39" s="37"/>
    </row>
    <row r="40" spans="1:13" x14ac:dyDescent="0.25">
      <c r="A40" s="39" t="s">
        <v>79</v>
      </c>
      <c r="B40" s="39">
        <v>43</v>
      </c>
      <c r="C40" s="39" t="s">
        <v>312</v>
      </c>
      <c r="G40" s="44"/>
      <c r="I40" s="38"/>
      <c r="K40" s="37"/>
      <c r="M40" s="37"/>
    </row>
    <row r="41" spans="1:13" x14ac:dyDescent="0.25">
      <c r="A41" s="39" t="s">
        <v>110</v>
      </c>
      <c r="B41" s="39">
        <v>47</v>
      </c>
      <c r="C41" s="39" t="s">
        <v>304</v>
      </c>
      <c r="G41" s="44"/>
      <c r="I41" s="38"/>
      <c r="K41" s="37"/>
      <c r="M41" s="37"/>
    </row>
    <row r="42" spans="1:13" x14ac:dyDescent="0.25">
      <c r="A42" s="39" t="s">
        <v>61</v>
      </c>
      <c r="B42" s="39">
        <v>48</v>
      </c>
      <c r="C42" s="39" t="s">
        <v>294</v>
      </c>
      <c r="G42" s="44"/>
      <c r="I42" s="38"/>
      <c r="K42" s="37"/>
      <c r="M42" s="37"/>
    </row>
    <row r="43" spans="1:13" x14ac:dyDescent="0.25">
      <c r="A43" s="39" t="s">
        <v>138</v>
      </c>
      <c r="B43" s="39">
        <v>49</v>
      </c>
      <c r="C43" s="39" t="s">
        <v>307</v>
      </c>
      <c r="G43" s="44"/>
      <c r="I43" s="38"/>
      <c r="K43" s="37"/>
      <c r="M43" s="37"/>
    </row>
    <row r="44" spans="1:13" x14ac:dyDescent="0.25">
      <c r="A44" s="39" t="s">
        <v>140</v>
      </c>
      <c r="B44" s="39">
        <v>50</v>
      </c>
      <c r="C44" s="39" t="s">
        <v>295</v>
      </c>
      <c r="G44" s="44"/>
      <c r="I44" s="38"/>
      <c r="K44" s="37"/>
      <c r="M44" s="37"/>
    </row>
    <row r="45" spans="1:13" x14ac:dyDescent="0.25">
      <c r="A45" s="39" t="s">
        <v>70</v>
      </c>
      <c r="B45" s="39" t="s">
        <v>331</v>
      </c>
      <c r="C45" s="39" t="s">
        <v>318</v>
      </c>
      <c r="G45" s="44"/>
      <c r="I45" s="38"/>
      <c r="K45" s="37"/>
      <c r="M45" s="37"/>
    </row>
    <row r="46" spans="1:13" x14ac:dyDescent="0.25">
      <c r="A46" s="39" t="s">
        <v>118</v>
      </c>
      <c r="B46" s="39" t="s">
        <v>238</v>
      </c>
      <c r="C46" s="39" t="s">
        <v>302</v>
      </c>
      <c r="G46" s="44"/>
      <c r="I46" s="38"/>
      <c r="K46" s="37"/>
      <c r="M46" s="37"/>
    </row>
    <row r="47" spans="1:13" x14ac:dyDescent="0.25">
      <c r="A47" s="39" t="s">
        <v>65</v>
      </c>
      <c r="B47" s="39" t="s">
        <v>241</v>
      </c>
      <c r="C47" s="39" t="s">
        <v>303</v>
      </c>
      <c r="G47" s="44"/>
      <c r="I47" s="38"/>
      <c r="K47" s="37"/>
      <c r="M47" s="37"/>
    </row>
    <row r="48" spans="1:13" x14ac:dyDescent="0.25">
      <c r="A48" s="39" t="s">
        <v>43</v>
      </c>
      <c r="B48" s="39" t="s">
        <v>335</v>
      </c>
      <c r="C48" s="39" t="s">
        <v>299</v>
      </c>
      <c r="G48" s="44"/>
      <c r="I48" s="38"/>
      <c r="K48" s="37"/>
      <c r="M48" s="37"/>
    </row>
    <row r="49" spans="1:13" x14ac:dyDescent="0.25">
      <c r="A49" s="39" t="s">
        <v>211</v>
      </c>
      <c r="B49" s="39" t="s">
        <v>269</v>
      </c>
      <c r="C49" s="39" t="s">
        <v>315</v>
      </c>
      <c r="G49" s="44"/>
      <c r="I49" s="38"/>
      <c r="K49" s="37"/>
      <c r="M49" s="37"/>
    </row>
    <row r="50" spans="1:13" x14ac:dyDescent="0.25">
      <c r="A50" s="39" t="s">
        <v>346</v>
      </c>
      <c r="B50" s="39" t="s">
        <v>332</v>
      </c>
      <c r="C50" s="39" t="s">
        <v>309</v>
      </c>
      <c r="G50" s="44"/>
      <c r="I50" s="38"/>
      <c r="K50" s="37"/>
      <c r="M50" s="37"/>
    </row>
    <row r="51" spans="1:13" x14ac:dyDescent="0.25">
      <c r="A51" s="37" t="s">
        <v>377</v>
      </c>
      <c r="B51" s="39" t="s">
        <v>333</v>
      </c>
      <c r="C51" s="39" t="s">
        <v>316</v>
      </c>
      <c r="G51" s="44"/>
      <c r="I51" s="38"/>
      <c r="K51" s="37"/>
      <c r="M51" s="37"/>
    </row>
    <row r="52" spans="1:13" x14ac:dyDescent="0.25">
      <c r="B52" s="37" t="s">
        <v>378</v>
      </c>
      <c r="C52" s="39" t="s">
        <v>308</v>
      </c>
      <c r="G52" s="44"/>
      <c r="I52" s="38"/>
      <c r="K52" s="37"/>
      <c r="M52" s="37"/>
    </row>
    <row r="53" spans="1:13" x14ac:dyDescent="0.25">
      <c r="C53" s="39" t="s">
        <v>321</v>
      </c>
      <c r="G53" s="44"/>
      <c r="I53" s="38"/>
      <c r="K53" s="37"/>
      <c r="M53" s="37"/>
    </row>
    <row r="54" spans="1:13" x14ac:dyDescent="0.25">
      <c r="C54" s="39" t="s">
        <v>329</v>
      </c>
      <c r="G54" s="44"/>
      <c r="I54" s="38"/>
      <c r="K54" s="37"/>
      <c r="M54" s="37"/>
    </row>
    <row r="55" spans="1:13" x14ac:dyDescent="0.25">
      <c r="C55" s="39" t="s">
        <v>310</v>
      </c>
      <c r="G55" s="44"/>
      <c r="I55" s="38"/>
      <c r="K55" s="37"/>
      <c r="M55" s="37"/>
    </row>
    <row r="56" spans="1:13" x14ac:dyDescent="0.25">
      <c r="C56" s="39" t="s">
        <v>330</v>
      </c>
      <c r="G56" s="44"/>
      <c r="I56" s="38"/>
      <c r="K56" s="37"/>
      <c r="M56" s="37"/>
    </row>
    <row r="57" spans="1:13" x14ac:dyDescent="0.25">
      <c r="C57" s="39" t="s">
        <v>322</v>
      </c>
      <c r="G57" s="44"/>
      <c r="I57" s="38"/>
      <c r="K57" s="37"/>
      <c r="M57" s="37"/>
    </row>
    <row r="58" spans="1:13" x14ac:dyDescent="0.25">
      <c r="C58" s="39" t="s">
        <v>327</v>
      </c>
      <c r="G58" s="44"/>
      <c r="I58" s="38"/>
      <c r="K58" s="37"/>
      <c r="M58" s="37"/>
    </row>
    <row r="59" spans="1:13" x14ac:dyDescent="0.25">
      <c r="C59" s="39" t="s">
        <v>305</v>
      </c>
      <c r="G59" s="44"/>
      <c r="I59" s="38"/>
      <c r="K59" s="37"/>
      <c r="M59" s="37"/>
    </row>
    <row r="60" spans="1:13" x14ac:dyDescent="0.25">
      <c r="C60" s="39" t="s">
        <v>311</v>
      </c>
      <c r="G60" s="44"/>
      <c r="I60" s="38"/>
      <c r="K60" s="37"/>
      <c r="M60" s="37"/>
    </row>
    <row r="61" spans="1:13" x14ac:dyDescent="0.25">
      <c r="C61" s="39" t="s">
        <v>306</v>
      </c>
      <c r="G61" s="44"/>
      <c r="I61" s="38"/>
      <c r="K61" s="37"/>
      <c r="M61" s="37"/>
    </row>
    <row r="62" spans="1:13" x14ac:dyDescent="0.25">
      <c r="C62" s="39" t="s">
        <v>296</v>
      </c>
      <c r="G62" s="44"/>
      <c r="I62" s="38"/>
      <c r="K62" s="37"/>
      <c r="M62" s="37"/>
    </row>
    <row r="63" spans="1:13" x14ac:dyDescent="0.25">
      <c r="C63" s="39" t="s">
        <v>292</v>
      </c>
      <c r="G63" s="44"/>
      <c r="I63" s="38"/>
      <c r="K63" s="37"/>
      <c r="M63" s="37"/>
    </row>
    <row r="64" spans="1:13" x14ac:dyDescent="0.25">
      <c r="C64" s="39" t="s">
        <v>301</v>
      </c>
      <c r="G64" s="44"/>
      <c r="I64" s="38"/>
      <c r="K64" s="37"/>
      <c r="M64" s="37"/>
    </row>
    <row r="65" spans="3:13" x14ac:dyDescent="0.25">
      <c r="C65" s="39" t="s">
        <v>320</v>
      </c>
      <c r="G65" s="44"/>
      <c r="I65" s="38"/>
      <c r="K65" s="37"/>
      <c r="M65" s="37"/>
    </row>
    <row r="66" spans="3:13" x14ac:dyDescent="0.25">
      <c r="C66" s="39" t="s">
        <v>300</v>
      </c>
      <c r="G66" s="44"/>
      <c r="I66" s="38"/>
      <c r="K66" s="37"/>
      <c r="M66" s="37"/>
    </row>
    <row r="67" spans="3:13" x14ac:dyDescent="0.25">
      <c r="C67" s="39" t="s">
        <v>313</v>
      </c>
      <c r="G67" s="44"/>
      <c r="I67" s="38"/>
      <c r="K67" s="37"/>
      <c r="M67" s="37"/>
    </row>
    <row r="68" spans="3:13" x14ac:dyDescent="0.25">
      <c r="C68" s="39" t="s">
        <v>293</v>
      </c>
      <c r="G68" s="44"/>
      <c r="I68" s="38"/>
      <c r="K68" s="37"/>
      <c r="M68" s="37"/>
    </row>
    <row r="69" spans="3:13" x14ac:dyDescent="0.25">
      <c r="C69" s="39" t="s">
        <v>319</v>
      </c>
      <c r="G69" s="44"/>
      <c r="I69" s="38"/>
      <c r="K69" s="37"/>
      <c r="M69" s="37"/>
    </row>
    <row r="70" spans="3:13" x14ac:dyDescent="0.25">
      <c r="C70" s="39" t="s">
        <v>317</v>
      </c>
      <c r="G70" s="44"/>
      <c r="I70" s="38"/>
      <c r="K70" s="37"/>
      <c r="M70" s="37"/>
    </row>
    <row r="71" spans="3:13" x14ac:dyDescent="0.25">
      <c r="C71" s="39" t="s">
        <v>297</v>
      </c>
      <c r="G71" s="44"/>
      <c r="I71" s="38"/>
      <c r="K71" s="37"/>
      <c r="M71" s="37"/>
    </row>
    <row r="72" spans="3:13" x14ac:dyDescent="0.25">
      <c r="C72" s="39" t="s">
        <v>325</v>
      </c>
      <c r="G72" s="44"/>
      <c r="I72" s="38"/>
      <c r="K72" s="37"/>
      <c r="M72" s="37"/>
    </row>
    <row r="73" spans="3:13" x14ac:dyDescent="0.25">
      <c r="C73" s="39" t="s">
        <v>298</v>
      </c>
      <c r="G73" s="44"/>
      <c r="I73" s="38"/>
      <c r="K73" s="37"/>
      <c r="M73" s="37"/>
    </row>
    <row r="74" spans="3:13" x14ac:dyDescent="0.25">
      <c r="C74" s="39" t="s">
        <v>314</v>
      </c>
      <c r="G74" s="44"/>
      <c r="I74" s="38"/>
      <c r="K74" s="37"/>
      <c r="M74" s="37"/>
    </row>
    <row r="75" spans="3:13" x14ac:dyDescent="0.25">
      <c r="C75" s="39" t="s">
        <v>323</v>
      </c>
      <c r="G75" s="44"/>
      <c r="I75" s="38"/>
      <c r="K75" s="37"/>
      <c r="M75" s="37"/>
    </row>
    <row r="76" spans="3:13" x14ac:dyDescent="0.25">
      <c r="C76" s="39" t="s">
        <v>324</v>
      </c>
      <c r="G76" s="44"/>
      <c r="I76" s="38"/>
      <c r="K76" s="37"/>
      <c r="M76" s="37"/>
    </row>
    <row r="77" spans="3:13" x14ac:dyDescent="0.25">
      <c r="C77" s="39" t="s">
        <v>326</v>
      </c>
      <c r="G77" s="44"/>
      <c r="I77" s="38"/>
      <c r="K77" s="37"/>
      <c r="M77" s="37"/>
    </row>
    <row r="78" spans="3:13" x14ac:dyDescent="0.25">
      <c r="C78" s="39" t="s">
        <v>328</v>
      </c>
      <c r="G78" s="44"/>
      <c r="I78" s="38"/>
      <c r="K78" s="37"/>
      <c r="M78" s="37"/>
    </row>
    <row r="79" spans="3:13" x14ac:dyDescent="0.25">
      <c r="C79" s="37" t="s">
        <v>379</v>
      </c>
      <c r="G79" s="44"/>
      <c r="I79" s="38"/>
      <c r="K79" s="37"/>
      <c r="M79" s="37"/>
    </row>
    <row r="80" spans="3:13" x14ac:dyDescent="0.25">
      <c r="G80" s="44"/>
      <c r="I80" s="38"/>
      <c r="K80" s="37"/>
      <c r="M80" s="37"/>
    </row>
    <row r="81" spans="1:13" x14ac:dyDescent="0.25">
      <c r="G81" s="44"/>
      <c r="I81" s="38"/>
      <c r="K81" s="37"/>
      <c r="M81" s="37"/>
    </row>
    <row r="82" spans="1:13" x14ac:dyDescent="0.25">
      <c r="G82" s="44"/>
      <c r="I82" s="38"/>
      <c r="K82" s="37"/>
      <c r="M82" s="37"/>
    </row>
    <row r="83" spans="1:13" x14ac:dyDescent="0.25">
      <c r="G83" s="44"/>
      <c r="I83" s="38"/>
      <c r="K83" s="37"/>
      <c r="M83" s="37"/>
    </row>
    <row r="84" spans="1:13" ht="15" x14ac:dyDescent="0.25">
      <c r="A84" s="86"/>
    </row>
    <row r="85" spans="1:13" ht="15" x14ac:dyDescent="0.25">
      <c r="A85" s="86"/>
    </row>
    <row r="86" spans="1:13" ht="15" x14ac:dyDescent="0.25">
      <c r="A86" s="86"/>
    </row>
    <row r="87" spans="1:13" ht="15" x14ac:dyDescent="0.25">
      <c r="A87" s="86"/>
    </row>
    <row r="88" spans="1:13" ht="15" x14ac:dyDescent="0.25">
      <c r="A88" s="86"/>
    </row>
    <row r="89" spans="1:13" ht="15" x14ac:dyDescent="0.25">
      <c r="A89" s="86"/>
    </row>
    <row r="90" spans="1:13" ht="15" x14ac:dyDescent="0.25">
      <c r="A90" s="86"/>
    </row>
    <row r="91" spans="1:13" ht="15" x14ac:dyDescent="0.25">
      <c r="A91" s="86"/>
    </row>
    <row r="92" spans="1:13" ht="15" x14ac:dyDescent="0.25">
      <c r="A92" s="86"/>
    </row>
    <row r="93" spans="1:13" ht="15" x14ac:dyDescent="0.25">
      <c r="A93" s="86"/>
    </row>
    <row r="94" spans="1:13" ht="15" x14ac:dyDescent="0.25">
      <c r="A94" s="86"/>
    </row>
    <row r="95" spans="1:13" ht="15" x14ac:dyDescent="0.25">
      <c r="A95" s="86"/>
    </row>
    <row r="96" spans="1:13" ht="15" x14ac:dyDescent="0.25">
      <c r="A96" s="86"/>
    </row>
    <row r="97" spans="1:1" ht="15" x14ac:dyDescent="0.25">
      <c r="A97" s="86"/>
    </row>
    <row r="98" spans="1:1" ht="15" x14ac:dyDescent="0.25">
      <c r="A98" s="86"/>
    </row>
    <row r="99" spans="1:1" ht="15" x14ac:dyDescent="0.25">
      <c r="A99" s="86"/>
    </row>
    <row r="100" spans="1:1" ht="15" x14ac:dyDescent="0.25">
      <c r="A100" s="86"/>
    </row>
    <row r="101" spans="1:1" ht="15" x14ac:dyDescent="0.25">
      <c r="A101" s="86"/>
    </row>
    <row r="102" spans="1:1" ht="15" x14ac:dyDescent="0.25">
      <c r="A102" s="86"/>
    </row>
    <row r="103" spans="1:1" ht="15" x14ac:dyDescent="0.25">
      <c r="A103" s="86"/>
    </row>
    <row r="104" spans="1:1" ht="15" x14ac:dyDescent="0.25">
      <c r="A104" s="86"/>
    </row>
    <row r="105" spans="1:1" ht="15" x14ac:dyDescent="0.25">
      <c r="A105" s="86"/>
    </row>
    <row r="106" spans="1:1" ht="15" x14ac:dyDescent="0.25">
      <c r="A106" s="86"/>
    </row>
    <row r="107" spans="1:1" ht="15" x14ac:dyDescent="0.25">
      <c r="A107" s="86"/>
    </row>
    <row r="108" spans="1:1" ht="15" x14ac:dyDescent="0.25">
      <c r="A108" s="86"/>
    </row>
    <row r="109" spans="1:1" ht="15" x14ac:dyDescent="0.25">
      <c r="A109" s="86"/>
    </row>
    <row r="110" spans="1:1" ht="15" x14ac:dyDescent="0.25">
      <c r="A110" s="86"/>
    </row>
    <row r="111" spans="1:1" ht="15" x14ac:dyDescent="0.25">
      <c r="A111" s="86"/>
    </row>
    <row r="112" spans="1:1" ht="15" x14ac:dyDescent="0.25">
      <c r="A112" s="86"/>
    </row>
    <row r="113" spans="1:1" ht="15" x14ac:dyDescent="0.25">
      <c r="A113" s="86"/>
    </row>
    <row r="114" spans="1:1" ht="15" x14ac:dyDescent="0.25">
      <c r="A114" s="86"/>
    </row>
    <row r="115" spans="1:1" ht="15" x14ac:dyDescent="0.25">
      <c r="A115" s="86"/>
    </row>
    <row r="116" spans="1:1" ht="15" x14ac:dyDescent="0.25">
      <c r="A116" s="86"/>
    </row>
    <row r="117" spans="1:1" ht="15" x14ac:dyDescent="0.25">
      <c r="A117" s="86"/>
    </row>
    <row r="118" spans="1:1" ht="15" x14ac:dyDescent="0.25">
      <c r="A118" s="86"/>
    </row>
    <row r="119" spans="1:1" ht="15" x14ac:dyDescent="0.25">
      <c r="A119" s="86"/>
    </row>
    <row r="120" spans="1:1" ht="15" x14ac:dyDescent="0.25">
      <c r="A120" s="86"/>
    </row>
    <row r="121" spans="1:1" ht="15" x14ac:dyDescent="0.25">
      <c r="A121" s="86"/>
    </row>
    <row r="122" spans="1:1" ht="15" x14ac:dyDescent="0.25">
      <c r="A122" s="86"/>
    </row>
    <row r="123" spans="1:1" ht="15" x14ac:dyDescent="0.25">
      <c r="A123" s="86"/>
    </row>
    <row r="124" spans="1:1" ht="15" x14ac:dyDescent="0.25">
      <c r="A124" s="86"/>
    </row>
    <row r="125" spans="1:1" ht="15" x14ac:dyDescent="0.25">
      <c r="A125" s="86"/>
    </row>
    <row r="126" spans="1:1" ht="15" x14ac:dyDescent="0.25">
      <c r="A126" s="86"/>
    </row>
    <row r="127" spans="1:1" ht="15" x14ac:dyDescent="0.25">
      <c r="A127" s="86"/>
    </row>
    <row r="128" spans="1:1" ht="15" x14ac:dyDescent="0.25">
      <c r="A128" s="86"/>
    </row>
    <row r="129" spans="1:1" ht="15" x14ac:dyDescent="0.25">
      <c r="A129" s="86"/>
    </row>
    <row r="130" spans="1:1" ht="15" x14ac:dyDescent="0.25">
      <c r="A130" s="86"/>
    </row>
    <row r="131" spans="1:1" ht="15" x14ac:dyDescent="0.25">
      <c r="A131" s="86"/>
    </row>
    <row r="132" spans="1:1" ht="15" x14ac:dyDescent="0.25">
      <c r="A132" s="86"/>
    </row>
    <row r="133" spans="1:1" ht="15" x14ac:dyDescent="0.25">
      <c r="A133" s="86"/>
    </row>
    <row r="134" spans="1:1" ht="15" x14ac:dyDescent="0.25">
      <c r="A134" s="86"/>
    </row>
    <row r="135" spans="1:1" ht="15" x14ac:dyDescent="0.25">
      <c r="A135" s="86"/>
    </row>
    <row r="136" spans="1:1" ht="15" x14ac:dyDescent="0.25">
      <c r="A136" s="86"/>
    </row>
    <row r="137" spans="1:1" ht="15" x14ac:dyDescent="0.25">
      <c r="A137" s="86"/>
    </row>
    <row r="138" spans="1:1" ht="15" x14ac:dyDescent="0.25">
      <c r="A138" s="86"/>
    </row>
    <row r="139" spans="1:1" ht="15" x14ac:dyDescent="0.25">
      <c r="A139" s="86"/>
    </row>
    <row r="140" spans="1:1" ht="15" x14ac:dyDescent="0.25">
      <c r="A140" s="86"/>
    </row>
    <row r="141" spans="1:1" ht="15" x14ac:dyDescent="0.25">
      <c r="A141" s="86"/>
    </row>
    <row r="142" spans="1:1" ht="15" x14ac:dyDescent="0.25">
      <c r="A142" s="86"/>
    </row>
    <row r="143" spans="1:1" ht="15" x14ac:dyDescent="0.25">
      <c r="A143" s="86"/>
    </row>
    <row r="144" spans="1:1" ht="15" x14ac:dyDescent="0.25">
      <c r="A144" s="86"/>
    </row>
    <row r="145" spans="1:1" ht="15" x14ac:dyDescent="0.25">
      <c r="A145" s="86"/>
    </row>
    <row r="146" spans="1:1" ht="15" x14ac:dyDescent="0.25">
      <c r="A146" s="86"/>
    </row>
    <row r="147" spans="1:1" ht="15" x14ac:dyDescent="0.25">
      <c r="A147" s="86"/>
    </row>
    <row r="148" spans="1:1" ht="15" x14ac:dyDescent="0.25">
      <c r="A148" s="86"/>
    </row>
    <row r="149" spans="1:1" ht="15" x14ac:dyDescent="0.25">
      <c r="A149" s="86"/>
    </row>
    <row r="150" spans="1:1" ht="15" x14ac:dyDescent="0.25">
      <c r="A150" s="86"/>
    </row>
    <row r="151" spans="1:1" ht="15" x14ac:dyDescent="0.25">
      <c r="A151" s="86"/>
    </row>
    <row r="152" spans="1:1" ht="15" x14ac:dyDescent="0.25">
      <c r="A152" s="86"/>
    </row>
    <row r="153" spans="1:1" ht="15" x14ac:dyDescent="0.25">
      <c r="A153" s="86"/>
    </row>
    <row r="154" spans="1:1" ht="15" x14ac:dyDescent="0.25">
      <c r="A154" s="86"/>
    </row>
    <row r="155" spans="1:1" ht="15" x14ac:dyDescent="0.25">
      <c r="A155" s="86"/>
    </row>
    <row r="156" spans="1:1" ht="15" x14ac:dyDescent="0.25">
      <c r="A156" s="86"/>
    </row>
    <row r="157" spans="1:1" ht="15" x14ac:dyDescent="0.25">
      <c r="A157" s="86"/>
    </row>
    <row r="158" spans="1:1" ht="15" x14ac:dyDescent="0.25">
      <c r="A158" s="86"/>
    </row>
    <row r="159" spans="1:1" ht="15" x14ac:dyDescent="0.25">
      <c r="A159" s="86"/>
    </row>
    <row r="160" spans="1:1" ht="15" x14ac:dyDescent="0.25">
      <c r="A160" s="86"/>
    </row>
    <row r="161" spans="1:1" ht="15" x14ac:dyDescent="0.25">
      <c r="A161" s="86"/>
    </row>
    <row r="162" spans="1:1" ht="15" x14ac:dyDescent="0.25">
      <c r="A162" s="86"/>
    </row>
    <row r="163" spans="1:1" ht="15" x14ac:dyDescent="0.25">
      <c r="A163" s="86"/>
    </row>
    <row r="164" spans="1:1" ht="15" x14ac:dyDescent="0.25">
      <c r="A164" s="86"/>
    </row>
    <row r="165" spans="1:1" ht="15" x14ac:dyDescent="0.25">
      <c r="A165" s="86"/>
    </row>
    <row r="166" spans="1:1" ht="15" x14ac:dyDescent="0.25">
      <c r="A166" s="86"/>
    </row>
    <row r="167" spans="1:1" ht="15" x14ac:dyDescent="0.25">
      <c r="A167" s="86"/>
    </row>
    <row r="168" spans="1:1" ht="15" x14ac:dyDescent="0.25">
      <c r="A168" s="86"/>
    </row>
    <row r="169" spans="1:1" ht="15" x14ac:dyDescent="0.25">
      <c r="A169" s="86"/>
    </row>
    <row r="170" spans="1:1" ht="15" x14ac:dyDescent="0.25">
      <c r="A170" s="86"/>
    </row>
    <row r="171" spans="1:1" ht="15" x14ac:dyDescent="0.25">
      <c r="A171" s="86"/>
    </row>
    <row r="172" spans="1:1" ht="15" x14ac:dyDescent="0.25">
      <c r="A172" s="86"/>
    </row>
    <row r="173" spans="1:1" ht="15" x14ac:dyDescent="0.25">
      <c r="A173" s="86"/>
    </row>
    <row r="174" spans="1:1" ht="15" x14ac:dyDescent="0.25">
      <c r="A174" s="86"/>
    </row>
    <row r="175" spans="1:1" ht="15" x14ac:dyDescent="0.25">
      <c r="A175" s="86"/>
    </row>
    <row r="176" spans="1:1" ht="15" x14ac:dyDescent="0.25">
      <c r="A176" s="86"/>
    </row>
    <row r="177" spans="1:1" ht="15" x14ac:dyDescent="0.25">
      <c r="A177" s="86"/>
    </row>
    <row r="178" spans="1:1" ht="15" x14ac:dyDescent="0.25">
      <c r="A178" s="86"/>
    </row>
    <row r="179" spans="1:1" ht="15" x14ac:dyDescent="0.25">
      <c r="A179" s="86"/>
    </row>
    <row r="180" spans="1:1" ht="15" x14ac:dyDescent="0.25">
      <c r="A180" s="86"/>
    </row>
    <row r="181" spans="1:1" ht="15" x14ac:dyDescent="0.25">
      <c r="A181" s="86"/>
    </row>
    <row r="182" spans="1:1" ht="15" x14ac:dyDescent="0.25">
      <c r="A182" s="86"/>
    </row>
    <row r="183" spans="1:1" ht="15" x14ac:dyDescent="0.25">
      <c r="A183" s="86"/>
    </row>
    <row r="184" spans="1:1" ht="15" x14ac:dyDescent="0.25">
      <c r="A184" s="86"/>
    </row>
    <row r="185" spans="1:1" ht="15" x14ac:dyDescent="0.25">
      <c r="A185" s="86"/>
    </row>
    <row r="186" spans="1:1" ht="15" x14ac:dyDescent="0.25">
      <c r="A186" s="86"/>
    </row>
    <row r="187" spans="1:1" ht="15" x14ac:dyDescent="0.25">
      <c r="A187" s="86"/>
    </row>
    <row r="188" spans="1:1" ht="15" x14ac:dyDescent="0.25">
      <c r="A188" s="86"/>
    </row>
    <row r="189" spans="1:1" ht="15" x14ac:dyDescent="0.25">
      <c r="A189" s="86"/>
    </row>
    <row r="190" spans="1:1" ht="15" x14ac:dyDescent="0.25">
      <c r="A190" s="86"/>
    </row>
    <row r="191" spans="1:1" ht="15" x14ac:dyDescent="0.25">
      <c r="A191" s="86"/>
    </row>
    <row r="192" spans="1:1" ht="15" x14ac:dyDescent="0.25">
      <c r="A192" s="86"/>
    </row>
    <row r="193" spans="1:1" ht="15" x14ac:dyDescent="0.25">
      <c r="A193" s="86"/>
    </row>
    <row r="194" spans="1:1" ht="15" x14ac:dyDescent="0.25">
      <c r="A194" s="86"/>
    </row>
    <row r="195" spans="1:1" ht="15" x14ac:dyDescent="0.25">
      <c r="A195" s="86"/>
    </row>
    <row r="196" spans="1:1" ht="15" x14ac:dyDescent="0.25">
      <c r="A196" s="86"/>
    </row>
    <row r="197" spans="1:1" ht="15" x14ac:dyDescent="0.25">
      <c r="A197" s="86"/>
    </row>
    <row r="198" spans="1:1" ht="15" x14ac:dyDescent="0.25">
      <c r="A198" s="86"/>
    </row>
    <row r="199" spans="1:1" ht="15" x14ac:dyDescent="0.25">
      <c r="A199" s="86"/>
    </row>
    <row r="200" spans="1:1" ht="15" x14ac:dyDescent="0.25">
      <c r="A200" s="86"/>
    </row>
    <row r="201" spans="1:1" ht="15" x14ac:dyDescent="0.25">
      <c r="A201" s="86"/>
    </row>
    <row r="202" spans="1:1" ht="15" x14ac:dyDescent="0.25">
      <c r="A202" s="86"/>
    </row>
    <row r="203" spans="1:1" ht="15" x14ac:dyDescent="0.25">
      <c r="A203" s="86"/>
    </row>
    <row r="204" spans="1:1" ht="15" x14ac:dyDescent="0.25">
      <c r="A204" s="86"/>
    </row>
    <row r="205" spans="1:1" ht="15" x14ac:dyDescent="0.25">
      <c r="A205" s="86"/>
    </row>
    <row r="206" spans="1:1" ht="15" x14ac:dyDescent="0.25">
      <c r="A206" s="86"/>
    </row>
    <row r="207" spans="1:1" ht="15" x14ac:dyDescent="0.25">
      <c r="A207" s="86"/>
    </row>
    <row r="208" spans="1:1" ht="15" x14ac:dyDescent="0.25">
      <c r="A208" s="86"/>
    </row>
    <row r="209" spans="1:1" ht="15" x14ac:dyDescent="0.25">
      <c r="A209" s="86"/>
    </row>
    <row r="210" spans="1:1" ht="15" x14ac:dyDescent="0.25">
      <c r="A210" s="86"/>
    </row>
    <row r="211" spans="1:1" ht="15" x14ac:dyDescent="0.25">
      <c r="A211" s="86"/>
    </row>
    <row r="212" spans="1:1" ht="15" x14ac:dyDescent="0.25">
      <c r="A212" s="86"/>
    </row>
    <row r="213" spans="1:1" ht="15" x14ac:dyDescent="0.25">
      <c r="A213" s="86"/>
    </row>
  </sheetData>
  <autoFilter ref="A1:M24"/>
  <hyperlinks>
    <hyperlink ref="M3" r:id="rId1" location=".XI6eDXdFzIU"/>
    <hyperlink ref="M4" r:id="rId2" location=".XI6iKndFzIU"/>
    <hyperlink ref="M5" r:id="rId3" location=".XI6iN3dFzIU"/>
    <hyperlink ref="M24" r:id="rId4" location=".XI6jF3dFzIU"/>
  </hyperlink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2:14" x14ac:dyDescent="0.25">
      <c r="B2" s="7" t="s">
        <v>43</v>
      </c>
      <c r="C2" s="8">
        <v>210703</v>
      </c>
      <c r="D2" s="8" t="s">
        <v>43</v>
      </c>
      <c r="E2" s="8"/>
      <c r="F2" s="8"/>
      <c r="G2" s="8"/>
      <c r="H2" s="8"/>
      <c r="I2" s="8"/>
      <c r="J2" s="8"/>
      <c r="K2" s="8"/>
      <c r="L2" s="8"/>
      <c r="M2" s="8"/>
      <c r="N2" s="9"/>
    </row>
    <row r="3" spans="2:14" x14ac:dyDescent="0.25">
      <c r="B3" s="10" t="s">
        <v>43</v>
      </c>
      <c r="C3" s="11">
        <v>210703</v>
      </c>
      <c r="D3" s="11" t="s">
        <v>43</v>
      </c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2:14" x14ac:dyDescent="0.25">
      <c r="B4" s="10" t="s">
        <v>43</v>
      </c>
      <c r="C4" s="11">
        <v>290403</v>
      </c>
      <c r="D4" s="11" t="s">
        <v>43</v>
      </c>
      <c r="E4" s="11"/>
      <c r="F4" s="11"/>
      <c r="G4" s="11"/>
      <c r="H4" s="11"/>
      <c r="I4" s="11"/>
      <c r="J4" s="11"/>
      <c r="K4" s="11"/>
      <c r="L4" s="11"/>
      <c r="M4" s="11"/>
      <c r="N4" s="12"/>
    </row>
    <row r="5" spans="2:14" x14ac:dyDescent="0.25">
      <c r="B5" s="10" t="s">
        <v>43</v>
      </c>
      <c r="C5" s="11">
        <v>130503</v>
      </c>
      <c r="D5" s="11" t="s">
        <v>43</v>
      </c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2:14" x14ac:dyDescent="0.25">
      <c r="B6" s="10" t="s">
        <v>43</v>
      </c>
      <c r="C6" s="11">
        <v>240703</v>
      </c>
      <c r="D6" s="11" t="s">
        <v>43</v>
      </c>
      <c r="E6" s="11"/>
      <c r="F6" s="11"/>
      <c r="G6" s="11"/>
      <c r="H6" s="11"/>
      <c r="I6" s="11"/>
      <c r="J6" s="11"/>
      <c r="K6" s="11"/>
      <c r="L6" s="11"/>
      <c r="M6" s="11"/>
      <c r="N6" s="12"/>
    </row>
    <row r="7" spans="2:14" x14ac:dyDescent="0.25">
      <c r="B7" s="10" t="s">
        <v>106</v>
      </c>
      <c r="C7" s="11" t="s">
        <v>113</v>
      </c>
      <c r="D7" s="11" t="s">
        <v>131</v>
      </c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2:14" x14ac:dyDescent="0.25">
      <c r="B8" s="10">
        <v>2748</v>
      </c>
      <c r="C8" s="11">
        <v>2748</v>
      </c>
      <c r="D8" s="11" t="s">
        <v>84</v>
      </c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2:14" x14ac:dyDescent="0.25">
      <c r="B9" s="10" t="s">
        <v>79</v>
      </c>
      <c r="C9" s="11" t="s">
        <v>127</v>
      </c>
      <c r="D9" s="11" t="s">
        <v>82</v>
      </c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pans="2:14" x14ac:dyDescent="0.25">
      <c r="B10" s="10" t="s">
        <v>70</v>
      </c>
      <c r="C10" s="11" t="s">
        <v>146</v>
      </c>
      <c r="D10" s="11" t="s">
        <v>72</v>
      </c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1" spans="2:14" x14ac:dyDescent="0.25">
      <c r="B11" s="10" t="s">
        <v>90</v>
      </c>
      <c r="C11" s="11" t="s">
        <v>91</v>
      </c>
      <c r="D11" s="11" t="s">
        <v>101</v>
      </c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spans="2:14" x14ac:dyDescent="0.25">
      <c r="B12" s="10" t="s">
        <v>122</v>
      </c>
      <c r="C12" s="11" t="s">
        <v>123</v>
      </c>
      <c r="D12" s="11" t="s">
        <v>151</v>
      </c>
      <c r="E12" s="11"/>
      <c r="F12" s="11"/>
      <c r="G12" s="11"/>
      <c r="H12" s="11"/>
      <c r="I12" s="11"/>
      <c r="J12" s="11"/>
      <c r="K12" s="11"/>
      <c r="L12" s="11"/>
      <c r="M12" s="11"/>
      <c r="N12" s="12"/>
    </row>
    <row r="13" spans="2:14" x14ac:dyDescent="0.25">
      <c r="B13" s="10" t="s">
        <v>110</v>
      </c>
      <c r="C13" s="11" t="s">
        <v>134</v>
      </c>
      <c r="D13" s="11" t="s">
        <v>112</v>
      </c>
      <c r="E13" s="11"/>
      <c r="F13" s="11"/>
      <c r="G13" s="11"/>
      <c r="H13" s="11"/>
      <c r="I13" s="11"/>
      <c r="J13" s="11"/>
      <c r="K13" s="11"/>
      <c r="L13" s="11"/>
      <c r="M13" s="11"/>
      <c r="N13" s="12"/>
    </row>
    <row r="14" spans="2:14" x14ac:dyDescent="0.25">
      <c r="B14" s="10" t="s">
        <v>114</v>
      </c>
      <c r="C14" s="11" t="s">
        <v>115</v>
      </c>
      <c r="D14" s="11" t="s">
        <v>149</v>
      </c>
      <c r="E14" s="11"/>
      <c r="F14" s="11"/>
      <c r="G14" s="11"/>
      <c r="H14" s="11"/>
      <c r="I14" s="11"/>
      <c r="J14" s="11"/>
      <c r="K14" s="11"/>
      <c r="L14" s="11"/>
      <c r="M14" s="11"/>
      <c r="N14" s="12"/>
    </row>
    <row r="15" spans="2:14" x14ac:dyDescent="0.25">
      <c r="B15" s="10" t="s">
        <v>106</v>
      </c>
      <c r="C15" s="11" t="s">
        <v>108</v>
      </c>
      <c r="D15" s="11" t="s">
        <v>131</v>
      </c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2:14" x14ac:dyDescent="0.25">
      <c r="B16" s="10" t="s">
        <v>79</v>
      </c>
      <c r="C16" s="11" t="s">
        <v>130</v>
      </c>
      <c r="D16" s="11" t="s">
        <v>82</v>
      </c>
      <c r="E16" s="11"/>
      <c r="F16" s="11"/>
      <c r="G16" s="11"/>
      <c r="H16" s="11"/>
      <c r="I16" s="11"/>
      <c r="J16" s="11"/>
      <c r="K16" s="11"/>
      <c r="L16" s="11"/>
      <c r="M16" s="11"/>
      <c r="N16" s="12"/>
    </row>
    <row r="17" spans="2:14" x14ac:dyDescent="0.25">
      <c r="B17" s="10" t="s">
        <v>122</v>
      </c>
      <c r="C17" s="11" t="s">
        <v>124</v>
      </c>
      <c r="D17" s="11" t="s">
        <v>151</v>
      </c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spans="2:14" x14ac:dyDescent="0.25">
      <c r="B18" s="10" t="s">
        <v>70</v>
      </c>
      <c r="C18" s="11" t="s">
        <v>144</v>
      </c>
      <c r="D18" s="11" t="s">
        <v>72</v>
      </c>
      <c r="E18" s="11"/>
      <c r="F18" s="11"/>
      <c r="G18" s="11"/>
      <c r="H18" s="11"/>
      <c r="I18" s="11"/>
      <c r="J18" s="11"/>
      <c r="K18" s="11"/>
      <c r="L18" s="11"/>
      <c r="M18" s="11"/>
      <c r="N18" s="12"/>
    </row>
    <row r="19" spans="2:14" x14ac:dyDescent="0.25">
      <c r="B19" s="10" t="s">
        <v>85</v>
      </c>
      <c r="C19" s="11" t="s">
        <v>99</v>
      </c>
      <c r="D19" s="11" t="s">
        <v>87</v>
      </c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spans="2:14" x14ac:dyDescent="0.25">
      <c r="B20" s="10" t="s">
        <v>65</v>
      </c>
      <c r="C20" s="11">
        <v>100901</v>
      </c>
      <c r="D20" s="11" t="s">
        <v>65</v>
      </c>
      <c r="E20" s="11"/>
      <c r="F20" s="11"/>
      <c r="G20" s="11"/>
      <c r="H20" s="11"/>
      <c r="I20" s="11"/>
      <c r="J20" s="11"/>
      <c r="K20" s="11"/>
      <c r="L20" s="11"/>
      <c r="M20" s="11"/>
      <c r="N20" s="12"/>
    </row>
    <row r="21" spans="2:14" ht="15.75" customHeight="1" x14ac:dyDescent="0.25">
      <c r="B21" s="10" t="s">
        <v>64</v>
      </c>
      <c r="C21" s="11">
        <v>150213</v>
      </c>
      <c r="D21" s="11" t="s">
        <v>64</v>
      </c>
      <c r="E21" s="11"/>
      <c r="F21" s="11"/>
      <c r="G21" s="11"/>
      <c r="H21" s="11"/>
      <c r="I21" s="11"/>
      <c r="J21" s="11"/>
      <c r="K21" s="11"/>
      <c r="L21" s="11"/>
      <c r="M21" s="11"/>
      <c r="N21" s="12"/>
    </row>
    <row r="22" spans="2:14" ht="15.75" customHeight="1" x14ac:dyDescent="0.25">
      <c r="B22" s="10" t="s">
        <v>61</v>
      </c>
      <c r="C22" s="11" t="s">
        <v>67</v>
      </c>
      <c r="D22" s="11" t="s">
        <v>68</v>
      </c>
      <c r="E22" s="11"/>
      <c r="F22" s="11"/>
      <c r="G22" s="11"/>
      <c r="H22" s="11"/>
      <c r="I22" s="11"/>
      <c r="J22" s="11"/>
      <c r="K22" s="11"/>
      <c r="L22" s="11"/>
      <c r="M22" s="11"/>
      <c r="N22" s="12"/>
    </row>
    <row r="23" spans="2:14" ht="15.75" customHeight="1" x14ac:dyDescent="0.25">
      <c r="B23" s="10" t="s">
        <v>70</v>
      </c>
      <c r="C23" s="11" t="s">
        <v>71</v>
      </c>
      <c r="D23" s="11" t="s">
        <v>72</v>
      </c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spans="2:14" ht="15.75" customHeight="1" x14ac:dyDescent="0.25">
      <c r="B24" s="10" t="s">
        <v>76</v>
      </c>
      <c r="C24" s="11" t="s">
        <v>77</v>
      </c>
      <c r="D24" s="11" t="s">
        <v>78</v>
      </c>
      <c r="E24" s="11"/>
      <c r="F24" s="11"/>
      <c r="G24" s="11"/>
      <c r="H24" s="11"/>
      <c r="I24" s="11"/>
      <c r="J24" s="11"/>
      <c r="K24" s="11"/>
      <c r="L24" s="11"/>
      <c r="M24" s="11"/>
      <c r="N24" s="12"/>
    </row>
    <row r="25" spans="2:14" ht="15.75" customHeight="1" x14ac:dyDescent="0.25">
      <c r="B25" s="10" t="s">
        <v>79</v>
      </c>
      <c r="C25" s="11" t="s">
        <v>81</v>
      </c>
      <c r="D25" s="11" t="s">
        <v>82</v>
      </c>
      <c r="E25" s="11"/>
      <c r="F25" s="11"/>
      <c r="G25" s="11"/>
      <c r="H25" s="11"/>
      <c r="I25" s="11"/>
      <c r="J25" s="11"/>
      <c r="K25" s="11"/>
      <c r="L25" s="11"/>
      <c r="M25" s="11"/>
      <c r="N25" s="12"/>
    </row>
    <row r="26" spans="2:14" ht="15.75" customHeight="1" x14ac:dyDescent="0.25">
      <c r="B26" s="10" t="s">
        <v>85</v>
      </c>
      <c r="C26" s="11" t="s">
        <v>86</v>
      </c>
      <c r="D26" s="11" t="s">
        <v>87</v>
      </c>
      <c r="E26" s="11"/>
      <c r="F26" s="11"/>
      <c r="G26" s="11"/>
      <c r="H26" s="11"/>
      <c r="I26" s="11"/>
      <c r="J26" s="11"/>
      <c r="K26" s="11"/>
      <c r="L26" s="11"/>
      <c r="M26" s="11"/>
      <c r="N26" s="12"/>
    </row>
    <row r="27" spans="2:14" ht="15.75" customHeight="1" x14ac:dyDescent="0.25">
      <c r="B27" s="10" t="s">
        <v>76</v>
      </c>
      <c r="C27" s="11" t="s">
        <v>96</v>
      </c>
      <c r="D27" s="11" t="s">
        <v>78</v>
      </c>
      <c r="E27" s="11"/>
      <c r="F27" s="11"/>
      <c r="G27" s="11"/>
      <c r="H27" s="11"/>
      <c r="I27" s="11"/>
      <c r="J27" s="11"/>
      <c r="K27" s="11"/>
      <c r="L27" s="11"/>
      <c r="M27" s="11"/>
      <c r="N27" s="12"/>
    </row>
    <row r="28" spans="2:14" ht="15.75" customHeight="1" x14ac:dyDescent="0.25">
      <c r="B28" s="10" t="s">
        <v>90</v>
      </c>
      <c r="C28" s="11" t="s">
        <v>93</v>
      </c>
      <c r="D28" s="11" t="s">
        <v>101</v>
      </c>
      <c r="E28" s="11"/>
      <c r="F28" s="11"/>
      <c r="G28" s="11"/>
      <c r="H28" s="11"/>
      <c r="I28" s="11"/>
      <c r="J28" s="11"/>
      <c r="K28" s="11"/>
      <c r="L28" s="11"/>
      <c r="M28" s="11"/>
      <c r="N28" s="12"/>
    </row>
    <row r="29" spans="2:14" ht="15.75" customHeight="1" x14ac:dyDescent="0.25">
      <c r="B29" s="10" t="s">
        <v>89</v>
      </c>
      <c r="C29" s="11">
        <v>101011</v>
      </c>
      <c r="D29" s="11" t="s">
        <v>104</v>
      </c>
      <c r="E29" s="11"/>
      <c r="F29" s="11"/>
      <c r="G29" s="11"/>
      <c r="H29" s="11"/>
      <c r="I29" s="11"/>
      <c r="J29" s="11"/>
      <c r="K29" s="11"/>
      <c r="L29" s="11"/>
      <c r="M29" s="11"/>
      <c r="N29" s="12"/>
    </row>
    <row r="30" spans="2:14" ht="15.75" customHeight="1" x14ac:dyDescent="0.25">
      <c r="B30" s="10" t="s">
        <v>110</v>
      </c>
      <c r="C30" s="11" t="s">
        <v>111</v>
      </c>
      <c r="D30" s="11" t="s">
        <v>112</v>
      </c>
      <c r="E30" s="11"/>
      <c r="F30" s="11"/>
      <c r="G30" s="11"/>
      <c r="H30" s="11"/>
      <c r="I30" s="11"/>
      <c r="J30" s="11"/>
      <c r="K30" s="11"/>
      <c r="L30" s="11"/>
      <c r="M30" s="11"/>
      <c r="N30" s="12"/>
    </row>
    <row r="31" spans="2:14" ht="15.75" customHeight="1" x14ac:dyDescent="0.25">
      <c r="B31" s="10" t="s">
        <v>118</v>
      </c>
      <c r="C31" s="11" t="s">
        <v>119</v>
      </c>
      <c r="D31" s="11" t="s">
        <v>120</v>
      </c>
      <c r="E31" s="11"/>
      <c r="F31" s="11"/>
      <c r="G31" s="11"/>
      <c r="H31" s="11"/>
      <c r="I31" s="11"/>
      <c r="J31" s="11"/>
      <c r="K31" s="11"/>
      <c r="L31" s="11"/>
      <c r="M31" s="11"/>
      <c r="N31" s="12"/>
    </row>
    <row r="32" spans="2:14" ht="15.75" customHeight="1" x14ac:dyDescent="0.25">
      <c r="B32" s="10" t="s">
        <v>90</v>
      </c>
      <c r="C32" s="11" t="s">
        <v>92</v>
      </c>
      <c r="D32" s="11" t="s">
        <v>101</v>
      </c>
      <c r="E32" s="11"/>
      <c r="F32" s="11"/>
      <c r="G32" s="11"/>
      <c r="H32" s="11"/>
      <c r="I32" s="11"/>
      <c r="J32" s="11"/>
      <c r="K32" s="11"/>
      <c r="L32" s="11"/>
      <c r="M32" s="11"/>
      <c r="N32" s="12"/>
    </row>
    <row r="33" spans="2:14" ht="15.75" customHeight="1" x14ac:dyDescent="0.25">
      <c r="B33" s="13" t="s">
        <v>90</v>
      </c>
      <c r="C33" s="14" t="s">
        <v>98</v>
      </c>
      <c r="D33" s="14" t="s">
        <v>101</v>
      </c>
      <c r="E33" s="14"/>
      <c r="F33" s="14"/>
      <c r="G33" s="14"/>
      <c r="H33" s="14"/>
      <c r="I33" s="14"/>
      <c r="J33" s="14"/>
      <c r="K33" s="14"/>
      <c r="L33" s="14"/>
      <c r="M33" s="14"/>
      <c r="N33" s="15"/>
    </row>
    <row r="34" spans="2:14" ht="15.75" customHeight="1" x14ac:dyDescent="0.25"/>
    <row r="35" spans="2:14" ht="15.75" customHeight="1" x14ac:dyDescent="0.25"/>
    <row r="36" spans="2:14" ht="15.75" customHeight="1" x14ac:dyDescent="0.25"/>
    <row r="37" spans="2:14" ht="15.75" customHeight="1" x14ac:dyDescent="0.25"/>
    <row r="38" spans="2:14" ht="15.75" customHeight="1" x14ac:dyDescent="0.25"/>
    <row r="39" spans="2:14" ht="15.75" customHeight="1" x14ac:dyDescent="0.25"/>
    <row r="40" spans="2:14" ht="15.75" customHeight="1" x14ac:dyDescent="0.25"/>
    <row r="41" spans="2:14" ht="15.75" customHeight="1" x14ac:dyDescent="0.25"/>
    <row r="42" spans="2:14" ht="15.75" customHeight="1" x14ac:dyDescent="0.25"/>
    <row r="43" spans="2:14" ht="15.75" customHeight="1" x14ac:dyDescent="0.25"/>
    <row r="44" spans="2:14" ht="15.75" customHeight="1" x14ac:dyDescent="0.25"/>
    <row r="45" spans="2:14" ht="15.75" customHeight="1" x14ac:dyDescent="0.25"/>
    <row r="46" spans="2:14" ht="15.75" customHeight="1" x14ac:dyDescent="0.25"/>
    <row r="47" spans="2:14" ht="15.75" customHeight="1" x14ac:dyDescent="0.25"/>
    <row r="48" spans="2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" right="0.51181102362204722" top="0" bottom="0" header="0" footer="0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0"/>
  <sheetViews>
    <sheetView workbookViewId="0"/>
  </sheetViews>
  <sheetFormatPr defaultColWidth="14.42578125" defaultRowHeight="15" customHeight="1" x14ac:dyDescent="0.25"/>
  <cols>
    <col min="1" max="1" width="8.42578125" customWidth="1"/>
    <col min="2" max="2" width="9.85546875" customWidth="1"/>
    <col min="3" max="43" width="9.140625" customWidth="1"/>
    <col min="44" max="51" width="8.7109375" customWidth="1"/>
  </cols>
  <sheetData>
    <row r="1" spans="1:51" x14ac:dyDescent="0.25">
      <c r="A1" s="7" t="s">
        <v>156</v>
      </c>
      <c r="B1" s="8" t="s">
        <v>4</v>
      </c>
      <c r="C1" s="8" t="s">
        <v>157</v>
      </c>
      <c r="D1" s="8" t="s">
        <v>158</v>
      </c>
      <c r="E1" s="8" t="s">
        <v>159</v>
      </c>
      <c r="F1" s="8" t="s">
        <v>160</v>
      </c>
      <c r="G1" s="8" t="s">
        <v>161</v>
      </c>
      <c r="H1" s="8" t="s">
        <v>162</v>
      </c>
      <c r="I1" s="8" t="s">
        <v>163</v>
      </c>
      <c r="J1" s="8" t="s">
        <v>164</v>
      </c>
      <c r="K1" s="8" t="s">
        <v>165</v>
      </c>
      <c r="L1" s="8" t="s">
        <v>166</v>
      </c>
      <c r="M1" s="8" t="s">
        <v>167</v>
      </c>
      <c r="N1" s="8" t="s">
        <v>168</v>
      </c>
      <c r="O1" s="8" t="s">
        <v>169</v>
      </c>
      <c r="P1" s="8" t="s">
        <v>170</v>
      </c>
      <c r="Q1" s="8" t="s">
        <v>171</v>
      </c>
      <c r="R1" s="8" t="s">
        <v>172</v>
      </c>
      <c r="S1" s="8" t="s">
        <v>173</v>
      </c>
      <c r="T1" s="8" t="s">
        <v>174</v>
      </c>
      <c r="U1" s="8" t="s">
        <v>175</v>
      </c>
      <c r="V1" s="8" t="s">
        <v>176</v>
      </c>
      <c r="W1" s="8" t="s">
        <v>177</v>
      </c>
      <c r="X1" s="8" t="s">
        <v>178</v>
      </c>
      <c r="Y1" s="8" t="s">
        <v>179</v>
      </c>
      <c r="Z1" s="8" t="s">
        <v>180</v>
      </c>
      <c r="AA1" s="8" t="s">
        <v>181</v>
      </c>
      <c r="AB1" s="8" t="s">
        <v>182</v>
      </c>
      <c r="AC1" s="8" t="s">
        <v>183</v>
      </c>
      <c r="AD1" s="8" t="s">
        <v>184</v>
      </c>
      <c r="AE1" s="8" t="s">
        <v>185</v>
      </c>
      <c r="AF1" s="8" t="s">
        <v>186</v>
      </c>
      <c r="AG1" s="8" t="s">
        <v>187</v>
      </c>
      <c r="AH1" s="8" t="s">
        <v>188</v>
      </c>
      <c r="AI1" s="8" t="s">
        <v>189</v>
      </c>
      <c r="AJ1" s="8" t="s">
        <v>190</v>
      </c>
      <c r="AK1" s="8" t="s">
        <v>191</v>
      </c>
      <c r="AL1" s="8" t="s">
        <v>192</v>
      </c>
      <c r="AM1" s="8" t="s">
        <v>193</v>
      </c>
      <c r="AN1" s="8" t="s">
        <v>194</v>
      </c>
      <c r="AO1" s="8" t="s">
        <v>195</v>
      </c>
      <c r="AP1" s="8" t="s">
        <v>196</v>
      </c>
      <c r="AQ1" s="8" t="s">
        <v>197</v>
      </c>
      <c r="AR1" s="8" t="s">
        <v>198</v>
      </c>
      <c r="AS1" s="8" t="s">
        <v>199</v>
      </c>
      <c r="AT1" s="16" t="s">
        <v>200</v>
      </c>
      <c r="AU1" s="16" t="s">
        <v>201</v>
      </c>
      <c r="AV1" s="16" t="s">
        <v>202</v>
      </c>
      <c r="AW1" s="16" t="s">
        <v>203</v>
      </c>
      <c r="AX1" s="16" t="s">
        <v>204</v>
      </c>
      <c r="AY1" s="16" t="s">
        <v>205</v>
      </c>
    </row>
    <row r="2" spans="1:51" x14ac:dyDescent="0.25">
      <c r="A2" s="10" t="s">
        <v>43</v>
      </c>
      <c r="B2" s="11">
        <v>210703</v>
      </c>
      <c r="C2" s="17">
        <v>16.25</v>
      </c>
      <c r="D2" s="17">
        <v>9.85</v>
      </c>
      <c r="E2" s="17">
        <v>13.54</v>
      </c>
      <c r="F2" s="11">
        <v>39.56</v>
      </c>
      <c r="G2" s="2">
        <v>17.34</v>
      </c>
      <c r="H2" s="11"/>
      <c r="I2" s="11"/>
      <c r="J2" s="11"/>
      <c r="K2" s="11"/>
      <c r="L2" s="18">
        <v>5</v>
      </c>
      <c r="M2" s="11"/>
      <c r="N2" s="11"/>
      <c r="O2" s="17">
        <v>7.31</v>
      </c>
      <c r="P2" s="11">
        <v>27.16</v>
      </c>
      <c r="Q2" s="11"/>
      <c r="R2" s="11"/>
      <c r="S2" s="11">
        <v>29.26</v>
      </c>
      <c r="T2" s="11">
        <v>18.510000000000002</v>
      </c>
      <c r="U2" s="11"/>
      <c r="V2" s="11"/>
      <c r="W2" s="17"/>
      <c r="X2" s="11"/>
      <c r="Y2" s="11" t="s">
        <v>206</v>
      </c>
      <c r="Z2" s="11"/>
      <c r="AA2" s="17"/>
      <c r="AB2" s="11"/>
      <c r="AC2" s="17"/>
      <c r="AD2" s="17"/>
      <c r="AE2" s="17"/>
      <c r="AF2" s="11"/>
      <c r="AG2" s="17">
        <v>19.73</v>
      </c>
      <c r="AH2" s="17"/>
      <c r="AI2" s="11"/>
      <c r="AJ2" s="12"/>
    </row>
    <row r="3" spans="1:51" x14ac:dyDescent="0.25">
      <c r="A3" s="10" t="s">
        <v>43</v>
      </c>
      <c r="B3" s="11">
        <v>290403</v>
      </c>
      <c r="C3" s="17"/>
      <c r="D3" s="17"/>
      <c r="E3" s="17"/>
      <c r="F3" s="11"/>
      <c r="G3" s="11"/>
      <c r="H3" s="11">
        <v>19.760000000000002</v>
      </c>
      <c r="I3" s="11"/>
      <c r="J3" s="11"/>
      <c r="K3" s="11"/>
      <c r="L3" s="18">
        <v>5</v>
      </c>
      <c r="M3" s="11"/>
      <c r="N3" s="11"/>
      <c r="O3" s="17"/>
      <c r="P3" s="11"/>
      <c r="Q3" s="11"/>
      <c r="R3" s="11">
        <v>27.27</v>
      </c>
      <c r="S3" s="11"/>
      <c r="T3" s="11"/>
      <c r="U3" s="11"/>
      <c r="V3" s="11"/>
      <c r="W3" s="17"/>
      <c r="X3" s="11"/>
      <c r="Y3" s="11"/>
      <c r="Z3" s="11"/>
      <c r="AA3" s="17"/>
      <c r="AB3" s="11"/>
      <c r="AC3" s="17"/>
      <c r="AD3" s="17"/>
      <c r="AE3" s="17"/>
      <c r="AF3" s="11">
        <v>21.95</v>
      </c>
      <c r="AG3" s="17">
        <v>19.73</v>
      </c>
      <c r="AH3" s="17"/>
      <c r="AI3" s="11"/>
      <c r="AJ3" s="12"/>
    </row>
    <row r="4" spans="1:51" x14ac:dyDescent="0.25">
      <c r="A4" s="10" t="s">
        <v>43</v>
      </c>
      <c r="B4" s="11">
        <v>130503</v>
      </c>
      <c r="C4" s="17"/>
      <c r="D4" s="17"/>
      <c r="E4" s="17"/>
      <c r="F4" s="11"/>
      <c r="G4" s="11"/>
      <c r="H4" s="11"/>
      <c r="I4" s="11">
        <v>41.5</v>
      </c>
      <c r="J4" s="11">
        <v>28.08</v>
      </c>
      <c r="K4" s="11"/>
      <c r="L4" s="18">
        <v>5</v>
      </c>
      <c r="M4" s="11"/>
      <c r="N4" s="11"/>
      <c r="O4" s="17"/>
      <c r="P4" s="11"/>
      <c r="Q4" s="11">
        <v>35</v>
      </c>
      <c r="R4" s="11"/>
      <c r="S4" s="11"/>
      <c r="T4" s="11"/>
      <c r="U4" s="11">
        <v>27.5</v>
      </c>
      <c r="V4" s="11">
        <v>32.46</v>
      </c>
      <c r="W4" s="17">
        <v>6.81</v>
      </c>
      <c r="X4" s="11">
        <v>18.27</v>
      </c>
      <c r="Y4" s="11"/>
      <c r="Z4" s="11" t="s">
        <v>207</v>
      </c>
      <c r="AA4" s="17">
        <v>10.46</v>
      </c>
      <c r="AB4" s="11">
        <v>33.33</v>
      </c>
      <c r="AC4" s="17">
        <v>6.89</v>
      </c>
      <c r="AD4" s="17">
        <v>5</v>
      </c>
      <c r="AE4" s="17">
        <v>10.71</v>
      </c>
      <c r="AF4" s="11"/>
      <c r="AG4" s="17">
        <v>19.73</v>
      </c>
      <c r="AH4" s="17">
        <v>1.2</v>
      </c>
      <c r="AI4" s="11">
        <v>16.04</v>
      </c>
      <c r="AJ4" s="12">
        <v>20.253164556962027</v>
      </c>
      <c r="AK4">
        <v>30.666666666666664</v>
      </c>
      <c r="AL4">
        <v>27.027027027027028</v>
      </c>
      <c r="AM4" t="s">
        <v>63</v>
      </c>
      <c r="AN4">
        <v>39.024390243902438</v>
      </c>
      <c r="AO4">
        <v>25.806451612903224</v>
      </c>
      <c r="AP4">
        <v>34.246575342465754</v>
      </c>
      <c r="AQ4">
        <v>23.611111111111111</v>
      </c>
      <c r="AR4">
        <v>23.52941176470588</v>
      </c>
      <c r="AS4">
        <v>35.2112676056338</v>
      </c>
      <c r="AT4">
        <v>18.571428571428573</v>
      </c>
      <c r="AU4">
        <v>20</v>
      </c>
      <c r="AW4">
        <v>34.328358208955223</v>
      </c>
      <c r="AX4">
        <v>24.590163934426229</v>
      </c>
      <c r="AY4">
        <v>27.692307692307693</v>
      </c>
    </row>
    <row r="5" spans="1:51" x14ac:dyDescent="0.25">
      <c r="A5" s="10" t="s">
        <v>43</v>
      </c>
      <c r="B5" s="11">
        <v>240703</v>
      </c>
      <c r="C5" s="17"/>
      <c r="D5" s="17"/>
      <c r="E5" s="17"/>
      <c r="F5" s="11"/>
      <c r="G5" s="11"/>
      <c r="H5" s="11"/>
      <c r="I5" s="11"/>
      <c r="J5" s="11"/>
      <c r="K5" s="11">
        <v>37.340000000000003</v>
      </c>
      <c r="L5" s="18">
        <v>5</v>
      </c>
      <c r="M5" s="11">
        <v>28.39</v>
      </c>
      <c r="N5" s="11">
        <v>17.28</v>
      </c>
      <c r="O5" s="17"/>
      <c r="P5" s="11"/>
      <c r="Q5" s="11"/>
      <c r="R5" s="11"/>
      <c r="S5" s="11"/>
      <c r="T5" s="11"/>
      <c r="U5" s="11"/>
      <c r="V5" s="11"/>
      <c r="W5" s="17"/>
      <c r="X5" s="11"/>
      <c r="Y5" s="11"/>
      <c r="Z5" s="11"/>
      <c r="AA5" s="17"/>
      <c r="AB5" s="11"/>
      <c r="AC5" s="17"/>
      <c r="AD5" s="17"/>
      <c r="AE5" s="17"/>
      <c r="AF5" s="11"/>
      <c r="AG5" s="17">
        <v>19.73</v>
      </c>
      <c r="AH5" s="17"/>
      <c r="AI5" s="11"/>
      <c r="AJ5" s="12"/>
    </row>
    <row r="6" spans="1:51" x14ac:dyDescent="0.25">
      <c r="A6" s="10" t="s">
        <v>84</v>
      </c>
      <c r="B6" s="11">
        <v>2748</v>
      </c>
      <c r="C6" s="17">
        <v>6.02</v>
      </c>
      <c r="D6" s="17"/>
      <c r="E6" s="17"/>
      <c r="F6" s="11"/>
      <c r="G6" s="11"/>
      <c r="H6" s="11"/>
      <c r="I6" s="11"/>
      <c r="J6" s="11">
        <v>26.88</v>
      </c>
      <c r="K6" s="11"/>
      <c r="L6" s="11"/>
      <c r="M6" s="11"/>
      <c r="N6" s="11"/>
      <c r="O6" s="17"/>
      <c r="P6" s="11">
        <v>17.100000000000001</v>
      </c>
      <c r="Q6" s="11"/>
      <c r="R6" s="11"/>
      <c r="S6" s="11"/>
      <c r="T6" s="11"/>
      <c r="U6" s="11"/>
      <c r="V6" s="11">
        <v>11.84</v>
      </c>
      <c r="W6" s="17"/>
      <c r="X6" s="11"/>
      <c r="Y6" s="11"/>
      <c r="Z6" s="11"/>
      <c r="AA6" s="17"/>
      <c r="AB6" s="11"/>
      <c r="AC6" s="17">
        <v>1.23</v>
      </c>
      <c r="AD6" s="17"/>
      <c r="AE6" s="17"/>
      <c r="AF6" s="11"/>
      <c r="AG6" s="17"/>
      <c r="AH6" s="17"/>
      <c r="AI6" s="11">
        <v>20.77</v>
      </c>
      <c r="AJ6" s="12"/>
      <c r="AM6" t="s">
        <v>63</v>
      </c>
      <c r="AP6">
        <v>25.714285714285712</v>
      </c>
      <c r="AX6">
        <v>27.27272727272727</v>
      </c>
      <c r="AY6">
        <v>22.388059701492537</v>
      </c>
    </row>
    <row r="7" spans="1:51" x14ac:dyDescent="0.25">
      <c r="A7" s="10" t="s">
        <v>68</v>
      </c>
      <c r="B7" s="11" t="s">
        <v>67</v>
      </c>
      <c r="C7" s="17"/>
      <c r="D7" s="17"/>
      <c r="E7" s="17"/>
      <c r="F7" s="11">
        <v>45.78</v>
      </c>
      <c r="G7" s="11"/>
      <c r="H7" s="11"/>
      <c r="I7" s="11"/>
      <c r="J7" s="11"/>
      <c r="K7" s="11"/>
      <c r="L7" s="11"/>
      <c r="M7" s="11">
        <v>21.25</v>
      </c>
      <c r="N7" s="11"/>
      <c r="O7" s="17"/>
      <c r="P7" s="11"/>
      <c r="Q7" s="11"/>
      <c r="R7" s="11"/>
      <c r="S7" s="11">
        <v>28.04</v>
      </c>
      <c r="T7" s="11"/>
      <c r="U7" s="11"/>
      <c r="V7" s="11">
        <v>38.46</v>
      </c>
      <c r="W7" s="17"/>
      <c r="X7" s="11"/>
      <c r="Y7" s="11"/>
      <c r="Z7" s="11"/>
      <c r="AA7" s="17"/>
      <c r="AB7" s="11"/>
      <c r="AC7" s="17">
        <v>10</v>
      </c>
      <c r="AD7" s="17"/>
      <c r="AE7" s="17"/>
      <c r="AF7" s="11"/>
      <c r="AG7" s="17"/>
      <c r="AH7" s="17"/>
      <c r="AI7" s="11">
        <v>30.86</v>
      </c>
      <c r="AJ7" s="12"/>
      <c r="AQ7">
        <v>22.058823529411764</v>
      </c>
    </row>
    <row r="8" spans="1:51" x14ac:dyDescent="0.25">
      <c r="A8" s="10" t="s">
        <v>112</v>
      </c>
      <c r="B8" s="11" t="s">
        <v>134</v>
      </c>
      <c r="C8" s="17"/>
      <c r="D8" s="17">
        <v>2.15</v>
      </c>
      <c r="E8" s="17"/>
      <c r="F8" s="11"/>
      <c r="G8" s="11"/>
      <c r="H8" s="11"/>
      <c r="I8" s="11"/>
      <c r="J8" s="11"/>
      <c r="K8" s="11">
        <v>9.8699999999999992</v>
      </c>
      <c r="L8" s="11"/>
      <c r="M8" s="11"/>
      <c r="N8" s="11"/>
      <c r="O8" s="17"/>
      <c r="P8" s="11"/>
      <c r="Q8" s="11"/>
      <c r="R8" s="11">
        <v>16</v>
      </c>
      <c r="S8" s="11"/>
      <c r="T8" s="11"/>
      <c r="U8" s="11"/>
      <c r="V8" s="11">
        <v>14.47</v>
      </c>
      <c r="W8" s="17"/>
      <c r="X8" s="11"/>
      <c r="Y8" s="11"/>
      <c r="Z8" s="11"/>
      <c r="AA8" s="17"/>
      <c r="AB8" s="11">
        <v>17.170000000000002</v>
      </c>
      <c r="AC8" s="17"/>
      <c r="AD8" s="17"/>
      <c r="AE8" s="17"/>
      <c r="AF8" s="11"/>
      <c r="AG8" s="17"/>
      <c r="AH8" s="17">
        <v>0</v>
      </c>
      <c r="AI8" s="11"/>
      <c r="AJ8" s="12"/>
      <c r="AM8">
        <v>9.8591549295774641</v>
      </c>
      <c r="AP8">
        <v>6.9444444444444446</v>
      </c>
    </row>
    <row r="9" spans="1:51" x14ac:dyDescent="0.25">
      <c r="A9" s="10" t="s">
        <v>112</v>
      </c>
      <c r="B9" s="11" t="s">
        <v>111</v>
      </c>
      <c r="C9" s="17"/>
      <c r="D9" s="17"/>
      <c r="E9" s="17"/>
      <c r="F9" s="11"/>
      <c r="G9" s="11"/>
      <c r="H9" s="11"/>
      <c r="I9" s="11">
        <v>13.18</v>
      </c>
      <c r="J9" s="11"/>
      <c r="K9" s="11"/>
      <c r="L9" s="11"/>
      <c r="M9" s="11"/>
      <c r="N9" s="11"/>
      <c r="O9" s="17">
        <v>4.6500000000000004</v>
      </c>
      <c r="P9" s="11"/>
      <c r="Q9" s="11"/>
      <c r="R9" s="11"/>
      <c r="S9" s="11"/>
      <c r="T9" s="11"/>
      <c r="U9" s="11">
        <v>10.38</v>
      </c>
      <c r="V9" s="11"/>
      <c r="W9" s="17">
        <v>0</v>
      </c>
      <c r="X9" s="11"/>
      <c r="Y9" s="11"/>
      <c r="Z9" s="11"/>
      <c r="AA9" s="17"/>
      <c r="AB9" s="11"/>
      <c r="AC9" s="17"/>
      <c r="AD9" s="17"/>
      <c r="AE9" s="17">
        <v>1.1599999999999999</v>
      </c>
      <c r="AF9" s="11"/>
      <c r="AG9" s="17"/>
      <c r="AH9" s="17"/>
      <c r="AI9" s="11">
        <v>4.7</v>
      </c>
      <c r="AJ9" s="12"/>
      <c r="AL9">
        <v>10.44776119402985</v>
      </c>
      <c r="AM9">
        <v>7.3529411764705888</v>
      </c>
      <c r="AP9">
        <v>14.084507042253522</v>
      </c>
    </row>
    <row r="10" spans="1:51" x14ac:dyDescent="0.25">
      <c r="A10" s="10" t="s">
        <v>72</v>
      </c>
      <c r="B10" s="11" t="s">
        <v>144</v>
      </c>
      <c r="C10" s="17"/>
      <c r="D10" s="17"/>
      <c r="E10" s="19">
        <v>13.15</v>
      </c>
      <c r="F10" s="11"/>
      <c r="G10" s="11"/>
      <c r="H10" s="11"/>
      <c r="I10" s="11"/>
      <c r="J10" s="11"/>
      <c r="K10" s="11">
        <v>5.94</v>
      </c>
      <c r="L10" s="11"/>
      <c r="M10" s="11"/>
      <c r="N10" s="11"/>
      <c r="O10" s="17"/>
      <c r="P10" s="11"/>
      <c r="Q10" s="11">
        <v>20.27</v>
      </c>
      <c r="R10" s="11"/>
      <c r="S10" s="11"/>
      <c r="T10" s="11">
        <v>4.93</v>
      </c>
      <c r="U10" s="11"/>
      <c r="V10" s="11"/>
      <c r="W10" s="17"/>
      <c r="X10" s="11"/>
      <c r="Y10" s="11"/>
      <c r="Z10" s="11"/>
      <c r="AA10" s="17">
        <v>1.1200000000000001</v>
      </c>
      <c r="AB10" s="11"/>
      <c r="AC10" s="17"/>
      <c r="AD10" s="17"/>
      <c r="AE10" s="17"/>
      <c r="AF10" s="11"/>
      <c r="AG10" s="17">
        <v>10</v>
      </c>
      <c r="AH10" s="17"/>
      <c r="AI10" s="11"/>
      <c r="AJ10" s="12"/>
      <c r="AK10">
        <v>17.333333333333336</v>
      </c>
      <c r="AL10">
        <v>5.3333333333333339</v>
      </c>
      <c r="AP10">
        <v>4.225352112676056</v>
      </c>
    </row>
    <row r="11" spans="1:51" x14ac:dyDescent="0.25">
      <c r="A11" s="10" t="s">
        <v>72</v>
      </c>
      <c r="B11" s="11" t="s">
        <v>146</v>
      </c>
      <c r="C11" s="17">
        <v>6.81</v>
      </c>
      <c r="D11" s="17"/>
      <c r="E11" s="17"/>
      <c r="F11" s="11"/>
      <c r="G11" s="11"/>
      <c r="H11" s="11"/>
      <c r="I11" s="11"/>
      <c r="J11" s="11"/>
      <c r="K11" s="11"/>
      <c r="L11" s="11">
        <v>13.92</v>
      </c>
      <c r="M11" s="11"/>
      <c r="N11" s="11"/>
      <c r="O11" s="17"/>
      <c r="P11" s="11"/>
      <c r="Q11" s="11"/>
      <c r="R11" s="11">
        <v>11.53</v>
      </c>
      <c r="S11" s="11"/>
      <c r="T11" s="11"/>
      <c r="U11" s="11"/>
      <c r="V11" s="11"/>
      <c r="W11" s="17">
        <v>1.17</v>
      </c>
      <c r="X11" s="11"/>
      <c r="Y11" s="11"/>
      <c r="Z11" s="11"/>
      <c r="AA11" s="17"/>
      <c r="AB11" s="11"/>
      <c r="AC11" s="17"/>
      <c r="AD11" s="17"/>
      <c r="AE11" s="17">
        <v>2.46</v>
      </c>
      <c r="AF11" s="11"/>
      <c r="AG11" s="17"/>
      <c r="AH11" s="17"/>
      <c r="AI11" s="11">
        <v>7.4</v>
      </c>
      <c r="AJ11" s="12"/>
      <c r="AK11">
        <v>11.842105263157894</v>
      </c>
      <c r="AL11">
        <v>9.4594594594594597</v>
      </c>
      <c r="AP11">
        <v>18.055555555555554</v>
      </c>
    </row>
    <row r="12" spans="1:51" x14ac:dyDescent="0.25">
      <c r="A12" s="10" t="s">
        <v>72</v>
      </c>
      <c r="B12" s="11" t="s">
        <v>71</v>
      </c>
      <c r="C12" s="17"/>
      <c r="D12" s="17"/>
      <c r="E12" s="17"/>
      <c r="F12" s="11">
        <v>19.760000000000002</v>
      </c>
      <c r="G12" s="11"/>
      <c r="H12" s="11"/>
      <c r="I12" s="11"/>
      <c r="J12" s="11"/>
      <c r="K12" s="11"/>
      <c r="L12" s="11"/>
      <c r="M12" s="11"/>
      <c r="N12" s="11"/>
      <c r="O12" s="17">
        <v>3.7</v>
      </c>
      <c r="P12" s="11"/>
      <c r="Q12" s="11"/>
      <c r="R12" s="11"/>
      <c r="S12" s="11"/>
      <c r="T12" s="11"/>
      <c r="U12" s="11"/>
      <c r="V12" s="11">
        <v>3.94</v>
      </c>
      <c r="W12" s="17">
        <v>2.2200000000000002</v>
      </c>
      <c r="X12" s="11"/>
      <c r="Y12" s="11"/>
      <c r="Z12" s="11"/>
      <c r="AA12" s="17"/>
      <c r="AB12" s="11"/>
      <c r="AC12" s="17"/>
      <c r="AD12" s="17">
        <v>2.4300000000000002</v>
      </c>
      <c r="AE12" s="17"/>
      <c r="AF12" s="11"/>
      <c r="AG12" s="17">
        <v>0</v>
      </c>
      <c r="AH12" s="17"/>
      <c r="AI12" s="11"/>
      <c r="AJ12" s="12"/>
      <c r="AL12">
        <v>9.5890410958904102</v>
      </c>
      <c r="AM12">
        <v>17.142857142857142</v>
      </c>
      <c r="AP12">
        <v>23.287671232876711</v>
      </c>
    </row>
    <row r="13" spans="1:51" x14ac:dyDescent="0.25">
      <c r="A13" s="10" t="s">
        <v>120</v>
      </c>
      <c r="B13" s="11" t="s">
        <v>119</v>
      </c>
      <c r="C13" s="17"/>
      <c r="D13" s="17"/>
      <c r="E13" s="17"/>
      <c r="F13" s="11"/>
      <c r="G13" s="11"/>
      <c r="H13" s="11"/>
      <c r="I13" s="11">
        <v>29.34</v>
      </c>
      <c r="J13" s="11"/>
      <c r="K13" s="11"/>
      <c r="L13" s="11"/>
      <c r="M13" s="11"/>
      <c r="N13" s="11"/>
      <c r="O13" s="17"/>
      <c r="P13" s="11">
        <v>36.92</v>
      </c>
      <c r="Q13" s="11"/>
      <c r="R13" s="11"/>
      <c r="S13" s="11"/>
      <c r="T13" s="11"/>
      <c r="U13" s="11"/>
      <c r="V13" s="11">
        <v>24</v>
      </c>
      <c r="W13" s="17">
        <v>1.21</v>
      </c>
      <c r="X13" s="11"/>
      <c r="Y13" s="11"/>
      <c r="Z13" s="11"/>
      <c r="AA13" s="17"/>
      <c r="AB13" s="11"/>
      <c r="AC13" s="17"/>
      <c r="AD13" s="17"/>
      <c r="AE13" s="17">
        <v>14.11</v>
      </c>
      <c r="AF13" s="11"/>
      <c r="AG13" s="17"/>
      <c r="AH13" s="17"/>
      <c r="AI13" s="11">
        <v>22.22</v>
      </c>
      <c r="AJ13" s="12"/>
      <c r="AK13">
        <v>39.24050632911392</v>
      </c>
      <c r="AX13">
        <v>31.818181818181817</v>
      </c>
    </row>
    <row r="14" spans="1:51" x14ac:dyDescent="0.25">
      <c r="A14" s="10" t="s">
        <v>64</v>
      </c>
      <c r="B14" s="11">
        <v>150213</v>
      </c>
      <c r="C14" s="17"/>
      <c r="D14" s="17"/>
      <c r="E14" s="17"/>
      <c r="F14" s="11">
        <v>30.58</v>
      </c>
      <c r="G14" s="11"/>
      <c r="H14" s="11"/>
      <c r="I14" s="11"/>
      <c r="J14" s="11"/>
      <c r="K14" s="11"/>
      <c r="L14" s="11"/>
      <c r="M14" s="11"/>
      <c r="N14" s="11"/>
      <c r="O14" s="17">
        <v>6.57</v>
      </c>
      <c r="P14" s="11"/>
      <c r="Q14" s="11"/>
      <c r="R14" s="11"/>
      <c r="S14" s="11">
        <v>19.71</v>
      </c>
      <c r="T14" s="11"/>
      <c r="U14" s="11"/>
      <c r="V14" s="11"/>
      <c r="W14" s="17"/>
      <c r="X14" s="11"/>
      <c r="Y14" s="11"/>
      <c r="Z14" s="11"/>
      <c r="AA14" s="17"/>
      <c r="AB14" s="11"/>
      <c r="AC14" s="17">
        <v>2.3199999999999998</v>
      </c>
      <c r="AD14" s="17"/>
      <c r="AE14" s="17"/>
      <c r="AF14" s="11"/>
      <c r="AG14" s="17">
        <v>7.14</v>
      </c>
      <c r="AH14" s="17">
        <v>0</v>
      </c>
      <c r="AI14" s="11"/>
      <c r="AJ14" s="12"/>
      <c r="AK14">
        <v>18.181818181818183</v>
      </c>
      <c r="AL14">
        <v>20.833333333333336</v>
      </c>
      <c r="AM14">
        <v>12.121212121212121</v>
      </c>
      <c r="AY14">
        <v>1.4925373134328357</v>
      </c>
    </row>
    <row r="15" spans="1:51" x14ac:dyDescent="0.25">
      <c r="A15" s="10" t="s">
        <v>104</v>
      </c>
      <c r="B15" s="11">
        <v>101011</v>
      </c>
      <c r="C15" s="17"/>
      <c r="D15" s="17"/>
      <c r="E15" s="17"/>
      <c r="F15" s="11"/>
      <c r="G15" s="11"/>
      <c r="H15" s="11">
        <v>20.28</v>
      </c>
      <c r="I15" s="11"/>
      <c r="J15" s="11"/>
      <c r="K15" s="11"/>
      <c r="L15" s="11"/>
      <c r="M15" s="11"/>
      <c r="N15" s="11"/>
      <c r="O15" s="17"/>
      <c r="P15" s="11">
        <v>6.94</v>
      </c>
      <c r="Q15" s="11"/>
      <c r="R15" s="11"/>
      <c r="S15" s="11">
        <v>23.37</v>
      </c>
      <c r="T15" s="11"/>
      <c r="U15" s="11"/>
      <c r="V15" s="11"/>
      <c r="W15" s="17"/>
      <c r="X15" s="11"/>
      <c r="Y15" s="11"/>
      <c r="Z15" s="11"/>
      <c r="AA15" s="17"/>
      <c r="AB15" s="11"/>
      <c r="AC15" s="17">
        <v>0</v>
      </c>
      <c r="AD15" s="17"/>
      <c r="AE15" s="17"/>
      <c r="AF15" s="11"/>
      <c r="AG15" s="17"/>
      <c r="AH15" s="17">
        <v>0</v>
      </c>
      <c r="AI15" s="11"/>
      <c r="AJ15" s="12">
        <v>16.43835616438356</v>
      </c>
      <c r="AK15">
        <v>26.666666666666668</v>
      </c>
      <c r="AM15">
        <v>20.588235294117645</v>
      </c>
    </row>
    <row r="16" spans="1:51" x14ac:dyDescent="0.25">
      <c r="A16" s="10" t="s">
        <v>101</v>
      </c>
      <c r="B16" s="11" t="s">
        <v>91</v>
      </c>
      <c r="C16" s="19">
        <v>12.22</v>
      </c>
      <c r="D16" s="17"/>
      <c r="E16" s="17"/>
      <c r="F16" s="11"/>
      <c r="G16" s="11"/>
      <c r="H16" s="11"/>
      <c r="I16" s="11"/>
      <c r="J16" s="11"/>
      <c r="K16" s="11"/>
      <c r="L16" s="11"/>
      <c r="M16" s="11">
        <v>12.04</v>
      </c>
      <c r="N16" s="11"/>
      <c r="O16" s="17"/>
      <c r="P16" s="11"/>
      <c r="Q16" s="11"/>
      <c r="R16" s="11">
        <v>19.71</v>
      </c>
      <c r="S16" s="11"/>
      <c r="T16" s="11"/>
      <c r="U16" s="11"/>
      <c r="V16" s="11"/>
      <c r="W16" s="17"/>
      <c r="X16" s="11">
        <v>15.65</v>
      </c>
      <c r="Y16" s="11"/>
      <c r="Z16" s="11"/>
      <c r="AA16" s="17"/>
      <c r="AB16" s="11"/>
      <c r="AC16" s="17"/>
      <c r="AD16" s="17"/>
      <c r="AE16" s="17">
        <v>5.63</v>
      </c>
      <c r="AF16" s="11"/>
      <c r="AG16" s="17"/>
      <c r="AH16" s="17"/>
      <c r="AI16" s="11"/>
      <c r="AJ16" s="12"/>
      <c r="AL16">
        <v>38.235294117647058</v>
      </c>
      <c r="AM16">
        <v>21.428571428571427</v>
      </c>
      <c r="AQ16">
        <v>27.27272727272727</v>
      </c>
    </row>
    <row r="17" spans="1:51" x14ac:dyDescent="0.25">
      <c r="A17" s="10" t="s">
        <v>101</v>
      </c>
      <c r="B17" s="11" t="s">
        <v>92</v>
      </c>
      <c r="C17" s="17"/>
      <c r="D17" s="17"/>
      <c r="E17" s="17"/>
      <c r="F17" s="11"/>
      <c r="G17" s="11"/>
      <c r="H17" s="11"/>
      <c r="I17" s="11">
        <v>17.89</v>
      </c>
      <c r="J17" s="11"/>
      <c r="K17" s="11"/>
      <c r="L17" s="11"/>
      <c r="M17" s="11"/>
      <c r="N17" s="11"/>
      <c r="O17" s="17"/>
      <c r="P17" s="11">
        <v>18.05</v>
      </c>
      <c r="Q17" s="11"/>
      <c r="R17" s="11"/>
      <c r="S17" s="11"/>
      <c r="T17" s="11">
        <v>20.51</v>
      </c>
      <c r="U17" s="11"/>
      <c r="V17" s="11"/>
      <c r="W17" s="17"/>
      <c r="X17" s="11"/>
      <c r="Y17" s="11"/>
      <c r="Z17" s="11"/>
      <c r="AA17" s="17">
        <v>11.95</v>
      </c>
      <c r="AB17" s="11"/>
      <c r="AC17" s="17"/>
      <c r="AD17" s="17"/>
      <c r="AE17" s="17"/>
      <c r="AF17" s="11">
        <v>10.119999999999999</v>
      </c>
      <c r="AG17" s="17"/>
      <c r="AH17" s="17"/>
      <c r="AI17" s="11">
        <v>12.82</v>
      </c>
      <c r="AJ17" s="12"/>
      <c r="AM17">
        <v>16.43835616438356</v>
      </c>
    </row>
    <row r="18" spans="1:51" x14ac:dyDescent="0.25">
      <c r="A18" s="10" t="s">
        <v>101</v>
      </c>
      <c r="B18" s="11" t="s">
        <v>93</v>
      </c>
      <c r="C18" s="17"/>
      <c r="D18" s="17"/>
      <c r="E18" s="17"/>
      <c r="F18" s="11"/>
      <c r="G18" s="11"/>
      <c r="H18" s="11">
        <v>25.92</v>
      </c>
      <c r="I18" s="11"/>
      <c r="J18" s="11"/>
      <c r="K18" s="11"/>
      <c r="L18" s="11"/>
      <c r="M18" s="11"/>
      <c r="N18" s="11"/>
      <c r="O18" s="17"/>
      <c r="P18" s="11">
        <v>18.05</v>
      </c>
      <c r="Q18" s="11"/>
      <c r="R18" s="11"/>
      <c r="S18" s="11"/>
      <c r="T18" s="11"/>
      <c r="U18" s="11">
        <v>33.76</v>
      </c>
      <c r="V18" s="11"/>
      <c r="W18" s="17">
        <v>4.93</v>
      </c>
      <c r="X18" s="11"/>
      <c r="Y18" s="11"/>
      <c r="Z18" s="11"/>
      <c r="AA18" s="17"/>
      <c r="AB18" s="11"/>
      <c r="AC18" s="17"/>
      <c r="AD18" s="17"/>
      <c r="AE18" s="17">
        <v>6.25</v>
      </c>
      <c r="AF18" s="11"/>
      <c r="AG18" s="17"/>
      <c r="AH18" s="17"/>
      <c r="AI18" s="11">
        <v>23.8</v>
      </c>
      <c r="AJ18" s="12"/>
      <c r="AK18">
        <v>22.077922077922079</v>
      </c>
      <c r="AQ18">
        <v>25.333333333333336</v>
      </c>
    </row>
    <row r="19" spans="1:51" x14ac:dyDescent="0.25">
      <c r="A19" s="10" t="s">
        <v>101</v>
      </c>
      <c r="B19" s="11" t="s">
        <v>98</v>
      </c>
      <c r="C19" s="17"/>
      <c r="D19" s="17"/>
      <c r="E19" s="17"/>
      <c r="F19" s="11"/>
      <c r="G19" s="11"/>
      <c r="H19" s="11"/>
      <c r="I19" s="11"/>
      <c r="J19" s="11">
        <v>7.77</v>
      </c>
      <c r="K19" s="11"/>
      <c r="L19" s="11"/>
      <c r="M19" s="11"/>
      <c r="N19" s="11"/>
      <c r="O19" s="17"/>
      <c r="P19" s="11"/>
      <c r="Q19" s="11">
        <v>33.799999999999997</v>
      </c>
      <c r="R19" s="11"/>
      <c r="S19" s="11">
        <v>24.7</v>
      </c>
      <c r="T19" s="11"/>
      <c r="U19" s="11"/>
      <c r="V19" s="11"/>
      <c r="W19" s="17"/>
      <c r="X19" s="11"/>
      <c r="Y19" s="11">
        <v>12.03</v>
      </c>
      <c r="Z19" s="11"/>
      <c r="AA19" s="17"/>
      <c r="AB19" s="11"/>
      <c r="AC19" s="17"/>
      <c r="AD19" s="17"/>
      <c r="AE19" s="17">
        <v>2.77</v>
      </c>
      <c r="AF19" s="11"/>
      <c r="AG19" s="17"/>
      <c r="AH19" s="17"/>
      <c r="AI19" s="11"/>
      <c r="AJ19" s="12">
        <v>22.340425531914892</v>
      </c>
      <c r="AM19">
        <v>7.59493670886076</v>
      </c>
    </row>
    <row r="20" spans="1:51" x14ac:dyDescent="0.25">
      <c r="A20" s="10" t="s">
        <v>65</v>
      </c>
      <c r="B20" s="11">
        <v>100901</v>
      </c>
      <c r="C20" s="17"/>
      <c r="D20" s="17"/>
      <c r="E20" s="17"/>
      <c r="F20" s="11">
        <v>3.4</v>
      </c>
      <c r="G20" s="11"/>
      <c r="H20" s="11"/>
      <c r="I20" s="11"/>
      <c r="J20" s="11"/>
      <c r="K20" s="11"/>
      <c r="L20" s="11"/>
      <c r="M20" s="11"/>
      <c r="N20" s="11">
        <v>1.2</v>
      </c>
      <c r="O20" s="17"/>
      <c r="P20" s="11"/>
      <c r="Q20" s="11"/>
      <c r="R20" s="11">
        <v>1.21</v>
      </c>
      <c r="S20" s="11"/>
      <c r="T20" s="11"/>
      <c r="U20" s="11"/>
      <c r="V20" s="11"/>
      <c r="W20" s="17"/>
      <c r="X20" s="11"/>
      <c r="Y20" s="11"/>
      <c r="Z20" s="11"/>
      <c r="AA20" s="17"/>
      <c r="AB20" s="11"/>
      <c r="AC20" s="17">
        <v>1.2</v>
      </c>
      <c r="AD20" s="17"/>
      <c r="AE20" s="17"/>
      <c r="AF20" s="11">
        <v>0</v>
      </c>
      <c r="AG20" s="17"/>
      <c r="AH20" s="17"/>
      <c r="AI20" s="11"/>
      <c r="AJ20" s="12">
        <v>2.8571428571428572</v>
      </c>
      <c r="AM20">
        <v>6.756756756756757</v>
      </c>
    </row>
    <row r="21" spans="1:51" ht="15.75" customHeight="1" x14ac:dyDescent="0.25">
      <c r="A21" s="10" t="s">
        <v>151</v>
      </c>
      <c r="B21" s="11" t="s">
        <v>123</v>
      </c>
      <c r="C21" s="17">
        <v>5.81</v>
      </c>
      <c r="D21" s="17"/>
      <c r="E21" s="17"/>
      <c r="F21" s="11"/>
      <c r="G21" s="11"/>
      <c r="H21" s="11"/>
      <c r="I21" s="11"/>
      <c r="J21" s="11"/>
      <c r="K21" s="11"/>
      <c r="L21" s="11"/>
      <c r="M21" s="11"/>
      <c r="N21" s="11">
        <v>19.27</v>
      </c>
      <c r="O21" s="17"/>
      <c r="P21" s="11"/>
      <c r="Q21" s="11"/>
      <c r="R21" s="11"/>
      <c r="S21" s="11">
        <v>14.08</v>
      </c>
      <c r="T21" s="11"/>
      <c r="U21" s="11"/>
      <c r="V21" s="11"/>
      <c r="W21" s="17"/>
      <c r="X21" s="11">
        <v>15.55</v>
      </c>
      <c r="Y21" s="11"/>
      <c r="Z21" s="11"/>
      <c r="AA21" s="17"/>
      <c r="AB21" s="11"/>
      <c r="AC21" s="17"/>
      <c r="AD21" s="17"/>
      <c r="AE21" s="17">
        <v>5.33</v>
      </c>
      <c r="AF21" s="11"/>
      <c r="AG21" s="17"/>
      <c r="AH21" s="17"/>
      <c r="AI21" s="11"/>
      <c r="AJ21">
        <v>25.333333333333336</v>
      </c>
      <c r="AX21">
        <v>31.25</v>
      </c>
      <c r="AY21">
        <v>17.910447761194028</v>
      </c>
    </row>
    <row r="22" spans="1:51" ht="15.75" customHeight="1" x14ac:dyDescent="0.25">
      <c r="A22" s="10" t="s">
        <v>151</v>
      </c>
      <c r="B22" s="11" t="s">
        <v>124</v>
      </c>
      <c r="C22" s="17"/>
      <c r="D22" s="17"/>
      <c r="E22" s="19">
        <v>11.25</v>
      </c>
      <c r="F22" s="11"/>
      <c r="G22" s="11"/>
      <c r="H22" s="11"/>
      <c r="I22" s="11"/>
      <c r="J22" s="11"/>
      <c r="K22" s="11"/>
      <c r="L22" s="11">
        <v>8.33</v>
      </c>
      <c r="M22" s="11"/>
      <c r="N22" s="11"/>
      <c r="O22" s="17"/>
      <c r="P22" s="11"/>
      <c r="Q22" s="11"/>
      <c r="R22" s="11">
        <v>8.86</v>
      </c>
      <c r="S22" s="11"/>
      <c r="T22" s="11"/>
      <c r="U22" s="11"/>
      <c r="V22" s="11"/>
      <c r="W22" s="17"/>
      <c r="X22" s="11">
        <v>22.5</v>
      </c>
      <c r="Y22" s="11"/>
      <c r="Z22" s="11"/>
      <c r="AA22" s="17"/>
      <c r="AB22" s="11"/>
      <c r="AC22" s="17">
        <v>0</v>
      </c>
      <c r="AD22" s="17"/>
      <c r="AE22" s="17"/>
      <c r="AF22" s="11"/>
      <c r="AG22" s="17"/>
      <c r="AH22" s="17"/>
      <c r="AI22" s="11">
        <v>8.86</v>
      </c>
      <c r="AJ22" s="12"/>
      <c r="AM22">
        <v>16.176470588235293</v>
      </c>
      <c r="AQ22">
        <v>27.27272727272727</v>
      </c>
      <c r="AU22">
        <v>9.5238095238095237</v>
      </c>
    </row>
    <row r="23" spans="1:51" ht="15.75" customHeight="1" x14ac:dyDescent="0.25">
      <c r="A23" s="10" t="s">
        <v>87</v>
      </c>
      <c r="B23" s="11" t="s">
        <v>99</v>
      </c>
      <c r="C23" s="17"/>
      <c r="D23" s="17"/>
      <c r="E23" s="19">
        <v>20.73</v>
      </c>
      <c r="F23" s="11"/>
      <c r="G23" s="11"/>
      <c r="H23" s="11"/>
      <c r="I23" s="11"/>
      <c r="J23" s="11">
        <v>16.84</v>
      </c>
      <c r="K23" s="11"/>
      <c r="L23" s="11"/>
      <c r="M23" s="11"/>
      <c r="N23" s="11"/>
      <c r="O23" s="17"/>
      <c r="P23" s="11"/>
      <c r="Q23" s="11">
        <v>32.39</v>
      </c>
      <c r="R23" s="11"/>
      <c r="S23" s="11"/>
      <c r="T23" s="11">
        <v>26.25</v>
      </c>
      <c r="U23" s="11"/>
      <c r="V23" s="11"/>
      <c r="W23" s="17"/>
      <c r="X23" s="11"/>
      <c r="Y23" s="11"/>
      <c r="Z23" s="11" t="s">
        <v>207</v>
      </c>
      <c r="AA23" s="17"/>
      <c r="AB23" s="11"/>
      <c r="AC23" s="17"/>
      <c r="AD23" s="17"/>
      <c r="AE23" s="17">
        <v>8.86</v>
      </c>
      <c r="AF23" s="11"/>
      <c r="AG23" s="17"/>
      <c r="AH23" s="17"/>
      <c r="AI23" s="11"/>
      <c r="AJ23" s="12"/>
      <c r="AN23">
        <v>33.766233766233768</v>
      </c>
      <c r="AO23">
        <v>36.111111111111107</v>
      </c>
      <c r="AR23">
        <v>37.313432835820898</v>
      </c>
    </row>
    <row r="24" spans="1:51" ht="15.75" customHeight="1" x14ac:dyDescent="0.25">
      <c r="A24" s="10" t="s">
        <v>87</v>
      </c>
      <c r="B24" s="11" t="s">
        <v>86</v>
      </c>
      <c r="C24" s="17"/>
      <c r="D24" s="17"/>
      <c r="E24" s="17"/>
      <c r="F24" s="11"/>
      <c r="G24" s="11">
        <v>33.33</v>
      </c>
      <c r="H24" s="11"/>
      <c r="I24" s="11"/>
      <c r="J24" s="11"/>
      <c r="K24" s="11"/>
      <c r="L24" s="11"/>
      <c r="M24" s="11"/>
      <c r="N24" s="11"/>
      <c r="O24" s="19">
        <v>24.69</v>
      </c>
      <c r="P24" s="11"/>
      <c r="Q24" s="11"/>
      <c r="R24" s="11">
        <v>12.96</v>
      </c>
      <c r="S24" s="11"/>
      <c r="T24" s="11"/>
      <c r="U24" s="11"/>
      <c r="V24" s="11"/>
      <c r="W24" s="17"/>
      <c r="X24" s="11"/>
      <c r="Y24" s="11">
        <v>13.58</v>
      </c>
      <c r="Z24" s="11"/>
      <c r="AA24" s="17"/>
      <c r="AB24" s="11"/>
      <c r="AC24" s="17"/>
      <c r="AD24" s="17">
        <v>10.97</v>
      </c>
      <c r="AE24" s="17"/>
      <c r="AF24" s="11"/>
      <c r="AG24" s="17"/>
      <c r="AH24" s="17"/>
      <c r="AI24" s="11">
        <v>25.6</v>
      </c>
      <c r="AJ24" s="12"/>
      <c r="AN24">
        <v>39.24050632911392</v>
      </c>
      <c r="AO24">
        <v>36.986301369863014</v>
      </c>
    </row>
    <row r="25" spans="1:51" ht="15.75" customHeight="1" x14ac:dyDescent="0.25">
      <c r="A25" s="10" t="s">
        <v>131</v>
      </c>
      <c r="B25" s="11" t="s">
        <v>108</v>
      </c>
      <c r="C25" s="17"/>
      <c r="D25" s="17" t="s">
        <v>207</v>
      </c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7"/>
      <c r="P25" s="11"/>
      <c r="Q25" s="11">
        <v>17.100000000000001</v>
      </c>
      <c r="R25" s="11"/>
      <c r="S25" s="11"/>
      <c r="T25" s="11"/>
      <c r="U25" s="11"/>
      <c r="V25" s="11">
        <v>11.68</v>
      </c>
      <c r="W25" s="17"/>
      <c r="X25" s="11"/>
      <c r="Y25" s="11"/>
      <c r="Z25" s="11"/>
      <c r="AA25" s="17"/>
      <c r="AB25" s="11">
        <v>10.11</v>
      </c>
      <c r="AC25" s="17"/>
      <c r="AD25" s="17"/>
      <c r="AE25" s="17"/>
      <c r="AF25" s="11"/>
      <c r="AG25" s="17">
        <v>6.41</v>
      </c>
      <c r="AH25" s="17"/>
      <c r="AI25" s="11"/>
      <c r="AJ25" s="12"/>
      <c r="AN25">
        <v>9.7826086956521738</v>
      </c>
      <c r="AQ25">
        <v>25</v>
      </c>
    </row>
    <row r="26" spans="1:51" ht="15.75" customHeight="1" x14ac:dyDescent="0.25">
      <c r="A26" s="10" t="s">
        <v>131</v>
      </c>
      <c r="B26" s="11" t="s">
        <v>113</v>
      </c>
      <c r="C26" s="17">
        <v>1.23</v>
      </c>
      <c r="D26" s="17"/>
      <c r="E26" s="17"/>
      <c r="F26" s="11"/>
      <c r="G26" s="11"/>
      <c r="H26" s="11"/>
      <c r="I26" s="11"/>
      <c r="J26" s="11">
        <v>9.7799999999999994</v>
      </c>
      <c r="K26" s="11"/>
      <c r="L26" s="11"/>
      <c r="M26" s="11">
        <v>7.31</v>
      </c>
      <c r="N26" s="11"/>
      <c r="O26" s="17"/>
      <c r="P26" s="11">
        <v>9.67</v>
      </c>
      <c r="Q26" s="11"/>
      <c r="R26" s="11"/>
      <c r="S26" s="11"/>
      <c r="T26" s="11">
        <v>23.75</v>
      </c>
      <c r="U26" s="11"/>
      <c r="V26" s="11"/>
      <c r="W26" s="17"/>
      <c r="X26" s="11"/>
      <c r="Y26" s="11"/>
      <c r="Z26" s="11">
        <v>19.23</v>
      </c>
      <c r="AA26" s="17"/>
      <c r="AB26" s="11"/>
      <c r="AC26" s="17"/>
      <c r="AD26" s="17"/>
      <c r="AE26" s="17"/>
      <c r="AF26" s="11"/>
      <c r="AG26" s="17">
        <v>1.1399999999999999</v>
      </c>
      <c r="AH26" s="17"/>
      <c r="AI26" s="11"/>
      <c r="AJ26" s="12"/>
      <c r="AN26">
        <v>12.941176470588237</v>
      </c>
    </row>
    <row r="27" spans="1:51" ht="15.75" customHeight="1" x14ac:dyDescent="0.25">
      <c r="A27" s="10" t="s">
        <v>149</v>
      </c>
      <c r="B27" s="11" t="s">
        <v>115</v>
      </c>
      <c r="C27" s="17"/>
      <c r="D27" s="17" t="s">
        <v>207</v>
      </c>
      <c r="E27" s="17"/>
      <c r="F27" s="11"/>
      <c r="G27" s="11"/>
      <c r="H27" s="11"/>
      <c r="I27" s="11"/>
      <c r="J27" s="11"/>
      <c r="K27" s="11"/>
      <c r="L27" s="11">
        <v>34.24</v>
      </c>
      <c r="M27" s="11"/>
      <c r="N27" s="11"/>
      <c r="O27" s="17"/>
      <c r="P27" s="11"/>
      <c r="Q27" s="11">
        <v>41.02</v>
      </c>
      <c r="R27" s="11"/>
      <c r="S27" s="11"/>
      <c r="T27" s="11"/>
      <c r="U27" s="11">
        <v>32.46</v>
      </c>
      <c r="V27" s="11"/>
      <c r="W27" s="17"/>
      <c r="X27" s="11"/>
      <c r="Y27" s="11"/>
      <c r="Z27" s="11" t="s">
        <v>207</v>
      </c>
      <c r="AA27" s="17"/>
      <c r="AB27" s="11"/>
      <c r="AC27" s="17"/>
      <c r="AD27" s="17" t="s">
        <v>207</v>
      </c>
      <c r="AE27" s="17"/>
      <c r="AF27" s="11" t="s">
        <v>207</v>
      </c>
      <c r="AG27" s="17"/>
      <c r="AH27" s="17"/>
      <c r="AI27" s="11"/>
      <c r="AJ27" s="12"/>
      <c r="AN27">
        <v>42.68292682926829</v>
      </c>
      <c r="AO27">
        <v>38.461538461538467</v>
      </c>
      <c r="AP27">
        <v>31.944444444444443</v>
      </c>
    </row>
    <row r="28" spans="1:51" ht="15.75" customHeight="1" x14ac:dyDescent="0.25">
      <c r="A28" s="10" t="s">
        <v>78</v>
      </c>
      <c r="B28" s="11" t="s">
        <v>77</v>
      </c>
      <c r="C28" s="17"/>
      <c r="D28" s="17"/>
      <c r="E28" s="17"/>
      <c r="F28" s="11"/>
      <c r="G28" s="11">
        <v>24.73</v>
      </c>
      <c r="H28" s="11"/>
      <c r="I28" s="11"/>
      <c r="J28" s="11"/>
      <c r="K28" s="11"/>
      <c r="L28" s="11"/>
      <c r="M28" s="11"/>
      <c r="N28" s="11">
        <v>13.09</v>
      </c>
      <c r="O28" s="17"/>
      <c r="P28" s="11"/>
      <c r="Q28" s="11"/>
      <c r="R28" s="11"/>
      <c r="S28" s="11">
        <v>20.25</v>
      </c>
      <c r="T28" s="11"/>
      <c r="U28" s="11"/>
      <c r="V28" s="11"/>
      <c r="W28" s="17"/>
      <c r="X28" s="11">
        <v>27.05</v>
      </c>
      <c r="Y28" s="11"/>
      <c r="Z28" s="11"/>
      <c r="AA28" s="17"/>
      <c r="AB28" s="11"/>
      <c r="AC28" s="17"/>
      <c r="AD28" s="17">
        <v>2.4300000000000002</v>
      </c>
      <c r="AE28" s="17"/>
      <c r="AF28" s="11"/>
      <c r="AG28" s="17"/>
      <c r="AH28" s="17">
        <v>0</v>
      </c>
      <c r="AI28" s="11"/>
      <c r="AS28">
        <v>17.80821917808219</v>
      </c>
      <c r="AY28">
        <v>4.1666666666666661</v>
      </c>
    </row>
    <row r="29" spans="1:51" ht="15.75" customHeight="1" x14ac:dyDescent="0.25">
      <c r="A29" s="10" t="s">
        <v>78</v>
      </c>
      <c r="B29" s="11" t="s">
        <v>96</v>
      </c>
      <c r="C29" s="17"/>
      <c r="D29" s="17"/>
      <c r="E29" s="17"/>
      <c r="F29" s="11"/>
      <c r="G29" s="11"/>
      <c r="H29" s="11">
        <v>22.61</v>
      </c>
      <c r="I29" s="11"/>
      <c r="J29" s="11"/>
      <c r="K29" s="11"/>
      <c r="L29" s="11"/>
      <c r="M29" s="11"/>
      <c r="N29" s="11"/>
      <c r="O29" s="17">
        <v>9.6300000000000008</v>
      </c>
      <c r="P29" s="11"/>
      <c r="Q29" s="11"/>
      <c r="R29" s="11"/>
      <c r="S29" s="11"/>
      <c r="T29" s="11">
        <v>21.95</v>
      </c>
      <c r="U29" s="11"/>
      <c r="V29" s="11"/>
      <c r="W29" s="17"/>
      <c r="X29" s="11"/>
      <c r="Y29" s="11"/>
      <c r="Z29" s="11"/>
      <c r="AA29" s="17"/>
      <c r="AB29" s="11">
        <v>42.04</v>
      </c>
      <c r="AC29" s="17"/>
      <c r="AD29" s="17"/>
      <c r="AE29" s="17"/>
      <c r="AF29" s="11">
        <v>23.07</v>
      </c>
      <c r="AG29" s="17"/>
      <c r="AH29" s="17"/>
      <c r="AI29" s="11"/>
      <c r="AJ29" s="12">
        <v>14.666666666666666</v>
      </c>
      <c r="AS29">
        <v>44.285714285714285</v>
      </c>
    </row>
    <row r="30" spans="1:51" ht="15.75" customHeight="1" x14ac:dyDescent="0.25">
      <c r="A30" s="10" t="s">
        <v>82</v>
      </c>
      <c r="B30" s="11" t="s">
        <v>127</v>
      </c>
      <c r="C30" s="17">
        <v>3.52</v>
      </c>
      <c r="D30" s="17"/>
      <c r="E30" s="17"/>
      <c r="F30" s="11"/>
      <c r="G30" s="11"/>
      <c r="H30" s="11"/>
      <c r="I30" s="11"/>
      <c r="J30" s="11"/>
      <c r="K30" s="11">
        <v>5.33</v>
      </c>
      <c r="L30" s="11"/>
      <c r="M30" s="11"/>
      <c r="N30" s="11"/>
      <c r="O30" s="17"/>
      <c r="P30" s="11"/>
      <c r="Q30" s="11"/>
      <c r="R30" s="11"/>
      <c r="S30" s="11">
        <v>16.899999999999999</v>
      </c>
      <c r="T30" s="11"/>
      <c r="U30" s="11"/>
      <c r="V30" s="11"/>
      <c r="W30" s="17">
        <v>1.19</v>
      </c>
      <c r="X30" s="11"/>
      <c r="Y30" s="11"/>
      <c r="Z30" s="11"/>
      <c r="AA30" s="17"/>
      <c r="AB30" s="11"/>
      <c r="AC30" s="17">
        <v>1.0900000000000001</v>
      </c>
      <c r="AD30" s="17"/>
      <c r="AE30" s="17"/>
      <c r="AF30" s="11"/>
      <c r="AG30" s="17"/>
      <c r="AH30" s="17"/>
      <c r="AI30" s="11">
        <v>6.41</v>
      </c>
      <c r="AJ30" s="12"/>
      <c r="AL30">
        <v>5.5555555555555554</v>
      </c>
      <c r="AO30">
        <v>7.042253521126761</v>
      </c>
      <c r="AS30">
        <v>9.2105263157894726</v>
      </c>
    </row>
    <row r="31" spans="1:51" ht="15.75" customHeight="1" x14ac:dyDescent="0.25">
      <c r="A31" s="10" t="s">
        <v>82</v>
      </c>
      <c r="B31" s="11" t="s">
        <v>130</v>
      </c>
      <c r="C31" s="17"/>
      <c r="D31" s="17" t="s">
        <v>207</v>
      </c>
      <c r="E31" s="17"/>
      <c r="F31" s="11"/>
      <c r="G31" s="11"/>
      <c r="H31" s="11"/>
      <c r="I31" s="11"/>
      <c r="J31" s="11">
        <v>7.86</v>
      </c>
      <c r="K31" s="11"/>
      <c r="L31" s="11"/>
      <c r="M31" s="11"/>
      <c r="N31" s="11"/>
      <c r="O31" s="17"/>
      <c r="P31" s="11"/>
      <c r="Q31" s="11"/>
      <c r="R31" s="11">
        <v>7.79</v>
      </c>
      <c r="S31" s="11"/>
      <c r="T31" s="11"/>
      <c r="U31" s="11">
        <v>22.44</v>
      </c>
      <c r="V31" s="11"/>
      <c r="W31" s="17"/>
      <c r="X31" s="11"/>
      <c r="Y31" s="11"/>
      <c r="Z31" s="11" t="s">
        <v>207</v>
      </c>
      <c r="AA31" s="17"/>
      <c r="AB31" s="11"/>
      <c r="AC31" s="17"/>
      <c r="AD31" s="17"/>
      <c r="AE31" s="17"/>
      <c r="AF31" s="11"/>
      <c r="AG31" s="17"/>
      <c r="AH31" s="17">
        <v>0</v>
      </c>
      <c r="AI31" s="11"/>
      <c r="AJ31" s="12"/>
      <c r="AL31">
        <v>7.5757575757575761</v>
      </c>
      <c r="AO31">
        <v>1.4492753623188406</v>
      </c>
      <c r="AS31">
        <v>11.940298507462686</v>
      </c>
    </row>
    <row r="32" spans="1:51" ht="15.75" customHeight="1" x14ac:dyDescent="0.25">
      <c r="A32" s="13" t="s">
        <v>82</v>
      </c>
      <c r="B32" s="14" t="s">
        <v>81</v>
      </c>
      <c r="C32" s="20"/>
      <c r="D32" s="20"/>
      <c r="E32" s="20"/>
      <c r="F32" s="14"/>
      <c r="G32" s="14">
        <v>27.65</v>
      </c>
      <c r="H32" s="14"/>
      <c r="I32" s="14"/>
      <c r="J32" s="14"/>
      <c r="K32" s="14"/>
      <c r="L32" s="14"/>
      <c r="M32" s="14"/>
      <c r="N32" s="14"/>
      <c r="O32" s="20">
        <v>5.88</v>
      </c>
      <c r="P32" s="14"/>
      <c r="Q32" s="14"/>
      <c r="R32" s="14"/>
      <c r="S32" s="14"/>
      <c r="T32" s="14">
        <v>6.49</v>
      </c>
      <c r="U32" s="14"/>
      <c r="V32" s="14">
        <v>8.41</v>
      </c>
      <c r="W32" s="20"/>
      <c r="X32" s="14"/>
      <c r="Y32" s="14"/>
      <c r="Z32" s="14"/>
      <c r="AA32" s="20"/>
      <c r="AB32" s="14"/>
      <c r="AC32" s="20"/>
      <c r="AD32" s="20"/>
      <c r="AE32" s="20">
        <v>60.75</v>
      </c>
      <c r="AF32" s="14"/>
      <c r="AG32" s="20"/>
      <c r="AH32" s="20">
        <v>0</v>
      </c>
      <c r="AI32" s="14"/>
      <c r="AJ32" s="15"/>
      <c r="AK32">
        <v>15.384615384615385</v>
      </c>
      <c r="AL32">
        <v>12.5</v>
      </c>
      <c r="AO32">
        <v>14.084507042253522</v>
      </c>
    </row>
    <row r="33" spans="1:51" ht="15.75" customHeight="1" x14ac:dyDescent="0.25">
      <c r="A33" t="s">
        <v>87</v>
      </c>
      <c r="B33" t="s">
        <v>100</v>
      </c>
      <c r="AQ33">
        <v>34.246575342465754</v>
      </c>
      <c r="AR33">
        <v>31.944444444444443</v>
      </c>
      <c r="AS33">
        <v>43.661971830985912</v>
      </c>
      <c r="AT33">
        <v>29.268292682926827</v>
      </c>
      <c r="AU33">
        <v>40.298507462686565</v>
      </c>
      <c r="AW33">
        <v>26.865671641791046</v>
      </c>
    </row>
    <row r="34" spans="1:51" ht="15.75" customHeight="1" x14ac:dyDescent="0.25">
      <c r="A34" t="s">
        <v>209</v>
      </c>
      <c r="B34" t="s">
        <v>141</v>
      </c>
      <c r="AQ34">
        <v>19.718309859154928</v>
      </c>
      <c r="AS34">
        <v>12.676056338028168</v>
      </c>
      <c r="AW34">
        <v>0</v>
      </c>
      <c r="AY34">
        <v>10</v>
      </c>
    </row>
    <row r="35" spans="1:51" ht="15.75" customHeight="1" x14ac:dyDescent="0.25">
      <c r="A35" t="s">
        <v>68</v>
      </c>
      <c r="B35" t="s">
        <v>137</v>
      </c>
      <c r="AQ35">
        <v>30.985915492957744</v>
      </c>
      <c r="AR35">
        <v>45.714285714285715</v>
      </c>
      <c r="AS35">
        <v>40.579710144927539</v>
      </c>
      <c r="AU35">
        <v>30.76923076923077</v>
      </c>
      <c r="AW35">
        <v>29.629629629629626</v>
      </c>
    </row>
    <row r="36" spans="1:51" ht="15.75" customHeight="1" x14ac:dyDescent="0.25">
      <c r="A36" t="s">
        <v>68</v>
      </c>
      <c r="B36" t="s">
        <v>62</v>
      </c>
      <c r="AQ36">
        <v>24.637681159420293</v>
      </c>
      <c r="AR36">
        <v>38.028169014084504</v>
      </c>
      <c r="AS36">
        <v>48.529411764705884</v>
      </c>
      <c r="AW36">
        <v>37.096774193548384</v>
      </c>
      <c r="AX36">
        <v>31.25</v>
      </c>
    </row>
    <row r="37" spans="1:51" ht="15.75" customHeight="1" x14ac:dyDescent="0.25">
      <c r="A37" t="s">
        <v>87</v>
      </c>
      <c r="B37" t="s">
        <v>103</v>
      </c>
      <c r="AQ37">
        <v>30.263157894736842</v>
      </c>
      <c r="AR37">
        <v>18.571428571428573</v>
      </c>
      <c r="AS37">
        <v>27.142857142857142</v>
      </c>
      <c r="AU37">
        <v>24.590163934426229</v>
      </c>
      <c r="AW37">
        <v>26.865671641791046</v>
      </c>
    </row>
    <row r="38" spans="1:51" ht="15.75" customHeight="1" x14ac:dyDescent="0.25">
      <c r="A38" t="s">
        <v>210</v>
      </c>
      <c r="B38" t="s">
        <v>95</v>
      </c>
      <c r="AQ38">
        <v>15.942028985507244</v>
      </c>
      <c r="AS38">
        <v>9.8591549295774641</v>
      </c>
      <c r="AU38">
        <v>6.4516129032258061</v>
      </c>
      <c r="AW38">
        <v>19.047619047619047</v>
      </c>
      <c r="AX38">
        <v>1.5151515151515151</v>
      </c>
      <c r="AY38">
        <v>19.047619047619047</v>
      </c>
    </row>
    <row r="39" spans="1:51" ht="15.75" customHeight="1" x14ac:dyDescent="0.25">
      <c r="A39" t="s">
        <v>131</v>
      </c>
      <c r="B39" t="s">
        <v>107</v>
      </c>
      <c r="AW39">
        <v>13.846153846153847</v>
      </c>
      <c r="AY39">
        <v>6.25</v>
      </c>
    </row>
    <row r="40" spans="1:51" ht="15.75" customHeight="1" x14ac:dyDescent="0.25">
      <c r="A40" t="s">
        <v>131</v>
      </c>
      <c r="B40" t="s">
        <v>109</v>
      </c>
      <c r="AW40">
        <v>15.873015873015872</v>
      </c>
      <c r="AY40">
        <v>4.7619047619047619</v>
      </c>
    </row>
    <row r="41" spans="1:51" ht="15.75" customHeight="1" x14ac:dyDescent="0.25">
      <c r="A41" t="s">
        <v>82</v>
      </c>
      <c r="B41" t="s">
        <v>129</v>
      </c>
      <c r="AW41">
        <v>10.606060606060606</v>
      </c>
      <c r="AY41">
        <v>22.058823529411764</v>
      </c>
    </row>
    <row r="42" spans="1:51" ht="15.75" customHeight="1" x14ac:dyDescent="0.25">
      <c r="A42" t="s">
        <v>112</v>
      </c>
      <c r="B42" t="s">
        <v>133</v>
      </c>
      <c r="AW42">
        <v>18.75</v>
      </c>
      <c r="AY42">
        <v>8.8235294117647065</v>
      </c>
    </row>
    <row r="43" spans="1:51" ht="15.75" customHeight="1" x14ac:dyDescent="0.25">
      <c r="A43" t="s">
        <v>78</v>
      </c>
      <c r="B43" t="s">
        <v>126</v>
      </c>
      <c r="AW43">
        <v>32.258064516129032</v>
      </c>
      <c r="AY43">
        <v>20</v>
      </c>
    </row>
    <row r="44" spans="1:51" ht="15.75" customHeight="1" x14ac:dyDescent="0.25">
      <c r="A44" t="s">
        <v>211</v>
      </c>
      <c r="B44">
        <v>40903</v>
      </c>
      <c r="AW44">
        <v>51.851851851851848</v>
      </c>
      <c r="AX44">
        <v>29.032258064516132</v>
      </c>
      <c r="AY44">
        <v>28.787878787878789</v>
      </c>
    </row>
    <row r="45" spans="1:51" ht="15.75" customHeight="1" x14ac:dyDescent="0.25">
      <c r="A45" t="s">
        <v>212</v>
      </c>
      <c r="B45">
        <v>20802</v>
      </c>
      <c r="AY45">
        <v>20.33898305084746</v>
      </c>
    </row>
    <row r="46" spans="1:51" ht="15.75" customHeight="1" x14ac:dyDescent="0.25">
      <c r="A46" t="s">
        <v>151</v>
      </c>
      <c r="B46" t="s">
        <v>125</v>
      </c>
      <c r="AY46">
        <v>11.666666666666666</v>
      </c>
    </row>
    <row r="47" spans="1:51" ht="15.75" customHeight="1" x14ac:dyDescent="0.25">
      <c r="A47" t="s">
        <v>213</v>
      </c>
      <c r="B47" t="s">
        <v>139</v>
      </c>
      <c r="AY47">
        <v>35.483870967741936</v>
      </c>
    </row>
    <row r="48" spans="1:51" ht="15.75" customHeight="1" x14ac:dyDescent="0.25">
      <c r="A48" t="s">
        <v>214</v>
      </c>
      <c r="B48" t="s">
        <v>109</v>
      </c>
      <c r="AY48">
        <v>23.188405797101449</v>
      </c>
    </row>
    <row r="49" spans="1:51" ht="15.75" customHeight="1" x14ac:dyDescent="0.25">
      <c r="A49" t="s">
        <v>214</v>
      </c>
      <c r="B49" t="s">
        <v>142</v>
      </c>
      <c r="AY49">
        <v>26.5625</v>
      </c>
    </row>
    <row r="50" spans="1:51" ht="15.75" customHeight="1" x14ac:dyDescent="0.25">
      <c r="A50" t="s">
        <v>214</v>
      </c>
      <c r="B50" t="s">
        <v>143</v>
      </c>
      <c r="AY50">
        <v>17.741935483870968</v>
      </c>
    </row>
    <row r="51" spans="1:51" ht="15.75" customHeight="1" x14ac:dyDescent="0.25">
      <c r="A51" t="s">
        <v>149</v>
      </c>
      <c r="B51" t="s">
        <v>117</v>
      </c>
      <c r="AY51">
        <v>31.818181818181817</v>
      </c>
    </row>
    <row r="52" spans="1:51" ht="15.75" customHeight="1" x14ac:dyDescent="0.25"/>
    <row r="53" spans="1:51" ht="15.75" customHeight="1" x14ac:dyDescent="0.25"/>
    <row r="54" spans="1:51" ht="15.75" customHeight="1" x14ac:dyDescent="0.25"/>
    <row r="55" spans="1:51" ht="15.75" customHeight="1" x14ac:dyDescent="0.25"/>
    <row r="56" spans="1:51" ht="15.75" customHeight="1" x14ac:dyDescent="0.25"/>
    <row r="57" spans="1:51" ht="15.75" customHeight="1" x14ac:dyDescent="0.25"/>
    <row r="58" spans="1:51" ht="15.75" customHeight="1" x14ac:dyDescent="0.25"/>
    <row r="59" spans="1:51" ht="15.75" customHeight="1" x14ac:dyDescent="0.25"/>
    <row r="60" spans="1:51" ht="15.75" customHeight="1" x14ac:dyDescent="0.25"/>
    <row r="61" spans="1:51" ht="15.75" customHeight="1" x14ac:dyDescent="0.25"/>
    <row r="62" spans="1:51" ht="15.75" customHeight="1" x14ac:dyDescent="0.25"/>
    <row r="63" spans="1:51" ht="15.75" customHeight="1" x14ac:dyDescent="0.25"/>
    <row r="64" spans="1:5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0"/>
  <sheetViews>
    <sheetView workbookViewId="0"/>
  </sheetViews>
  <sheetFormatPr defaultColWidth="14.42578125" defaultRowHeight="15" customHeight="1" x14ac:dyDescent="0.25"/>
  <cols>
    <col min="1" max="1" width="8.42578125" customWidth="1"/>
    <col min="2" max="2" width="8.7109375" customWidth="1"/>
    <col min="3" max="44" width="9.140625" customWidth="1"/>
    <col min="45" max="52" width="8.7109375" customWidth="1"/>
  </cols>
  <sheetData>
    <row r="1" spans="1:52" x14ac:dyDescent="0.25">
      <c r="A1" s="7" t="s">
        <v>156</v>
      </c>
      <c r="B1" s="8" t="s">
        <v>4</v>
      </c>
      <c r="C1" s="8" t="s">
        <v>157</v>
      </c>
      <c r="D1" s="8" t="s">
        <v>158</v>
      </c>
      <c r="E1" s="8" t="s">
        <v>159</v>
      </c>
      <c r="F1" s="8" t="s">
        <v>160</v>
      </c>
      <c r="G1" s="8" t="s">
        <v>161</v>
      </c>
      <c r="H1" s="8" t="s">
        <v>162</v>
      </c>
      <c r="I1" s="8" t="s">
        <v>163</v>
      </c>
      <c r="J1" s="8" t="s">
        <v>164</v>
      </c>
      <c r="K1" s="8" t="s">
        <v>165</v>
      </c>
      <c r="L1" s="8" t="s">
        <v>166</v>
      </c>
      <c r="M1" s="8" t="s">
        <v>167</v>
      </c>
      <c r="N1" s="8" t="s">
        <v>168</v>
      </c>
      <c r="O1" s="8" t="s">
        <v>169</v>
      </c>
      <c r="P1" s="8" t="s">
        <v>170</v>
      </c>
      <c r="Q1" s="8" t="s">
        <v>171</v>
      </c>
      <c r="R1" s="8" t="s">
        <v>172</v>
      </c>
      <c r="S1" s="8" t="s">
        <v>173</v>
      </c>
      <c r="T1" s="8" t="s">
        <v>174</v>
      </c>
      <c r="U1" s="8" t="s">
        <v>175</v>
      </c>
      <c r="V1" s="8" t="s">
        <v>176</v>
      </c>
      <c r="W1" s="8" t="s">
        <v>177</v>
      </c>
      <c r="X1" s="8" t="s">
        <v>178</v>
      </c>
      <c r="Y1" s="8" t="s">
        <v>179</v>
      </c>
      <c r="Z1" s="8" t="s">
        <v>180</v>
      </c>
      <c r="AA1" s="8" t="s">
        <v>181</v>
      </c>
      <c r="AB1" s="8" t="s">
        <v>182</v>
      </c>
      <c r="AC1" s="8" t="s">
        <v>183</v>
      </c>
      <c r="AD1" s="8" t="s">
        <v>184</v>
      </c>
      <c r="AE1" s="8" t="s">
        <v>185</v>
      </c>
      <c r="AF1" s="8" t="s">
        <v>186</v>
      </c>
      <c r="AG1" s="8" t="s">
        <v>187</v>
      </c>
      <c r="AH1" s="8" t="s">
        <v>188</v>
      </c>
      <c r="AI1" s="8" t="s">
        <v>189</v>
      </c>
      <c r="AJ1" s="8" t="s">
        <v>190</v>
      </c>
      <c r="AK1" s="8" t="s">
        <v>191</v>
      </c>
      <c r="AL1" s="8" t="s">
        <v>192</v>
      </c>
      <c r="AM1" s="8" t="s">
        <v>193</v>
      </c>
      <c r="AN1" s="8" t="s">
        <v>194</v>
      </c>
      <c r="AO1" s="8" t="s">
        <v>195</v>
      </c>
      <c r="AP1" s="8" t="s">
        <v>196</v>
      </c>
      <c r="AQ1" s="8" t="s">
        <v>197</v>
      </c>
      <c r="AR1" s="8" t="s">
        <v>198</v>
      </c>
      <c r="AS1" s="16" t="s">
        <v>199</v>
      </c>
      <c r="AT1" s="16" t="s">
        <v>200</v>
      </c>
      <c r="AU1" s="16" t="s">
        <v>201</v>
      </c>
      <c r="AV1" s="16" t="s">
        <v>202</v>
      </c>
      <c r="AW1" s="16" t="s">
        <v>203</v>
      </c>
      <c r="AX1" s="16" t="s">
        <v>204</v>
      </c>
      <c r="AY1" s="16" t="s">
        <v>205</v>
      </c>
      <c r="AZ1" s="16" t="s">
        <v>216</v>
      </c>
    </row>
    <row r="2" spans="1:52" x14ac:dyDescent="0.25">
      <c r="A2" s="10" t="s">
        <v>43</v>
      </c>
      <c r="B2" s="11">
        <v>210703</v>
      </c>
      <c r="C2" s="17">
        <v>96.25</v>
      </c>
      <c r="D2" s="17">
        <v>81.69</v>
      </c>
      <c r="E2" s="17">
        <v>67</v>
      </c>
      <c r="F2" s="11">
        <v>78</v>
      </c>
      <c r="G2" s="11">
        <v>72.72</v>
      </c>
      <c r="H2" s="11"/>
      <c r="I2" s="11"/>
      <c r="J2" s="11"/>
      <c r="K2" s="11"/>
      <c r="L2" s="11">
        <v>72.5</v>
      </c>
      <c r="M2" s="11"/>
      <c r="N2" s="11"/>
      <c r="O2" s="17">
        <v>75.599999999999994</v>
      </c>
      <c r="P2" s="11">
        <v>76.540000000000006</v>
      </c>
      <c r="Q2" s="11"/>
      <c r="R2" s="11"/>
      <c r="S2" s="11">
        <v>82.92</v>
      </c>
      <c r="T2" s="11">
        <v>75.3</v>
      </c>
      <c r="U2" s="11"/>
      <c r="V2" s="11"/>
      <c r="W2" s="17"/>
      <c r="X2" s="11"/>
      <c r="Y2" s="11">
        <v>76.47</v>
      </c>
      <c r="Z2" s="11"/>
      <c r="AA2" s="17"/>
      <c r="AB2" s="11"/>
      <c r="AC2" s="17"/>
      <c r="AD2" s="17"/>
      <c r="AE2" s="17"/>
      <c r="AF2" s="11"/>
      <c r="AG2" s="11">
        <v>78.94</v>
      </c>
      <c r="AH2" s="17"/>
      <c r="AI2" s="11"/>
      <c r="AJ2" s="12"/>
    </row>
    <row r="3" spans="1:52" x14ac:dyDescent="0.25">
      <c r="A3" s="10" t="s">
        <v>43</v>
      </c>
      <c r="B3" s="11">
        <v>290403</v>
      </c>
      <c r="C3" s="17"/>
      <c r="D3" s="17"/>
      <c r="E3" s="17"/>
      <c r="F3" s="11"/>
      <c r="G3" s="11"/>
      <c r="H3" s="11">
        <v>77.900000000000006</v>
      </c>
      <c r="I3" s="11"/>
      <c r="J3" s="11"/>
      <c r="K3" s="11"/>
      <c r="L3" s="11">
        <v>72.5</v>
      </c>
      <c r="M3" s="11"/>
      <c r="N3" s="11"/>
      <c r="O3" s="17"/>
      <c r="P3" s="11"/>
      <c r="Q3" s="11"/>
      <c r="R3" s="11">
        <v>87.01</v>
      </c>
      <c r="S3" s="11"/>
      <c r="T3" s="11"/>
      <c r="U3" s="11"/>
      <c r="V3" s="11"/>
      <c r="W3" s="17"/>
      <c r="X3" s="11"/>
      <c r="Y3" s="11"/>
      <c r="Z3" s="11"/>
      <c r="AA3" s="17"/>
      <c r="AB3" s="11"/>
      <c r="AC3" s="17"/>
      <c r="AD3" s="17"/>
      <c r="AE3" s="17"/>
      <c r="AF3" s="11">
        <v>84.14</v>
      </c>
      <c r="AG3" s="11">
        <v>78.94</v>
      </c>
      <c r="AH3" s="17"/>
      <c r="AI3" s="11"/>
      <c r="AJ3" s="12"/>
    </row>
    <row r="4" spans="1:52" x14ac:dyDescent="0.25">
      <c r="A4" s="10" t="s">
        <v>43</v>
      </c>
      <c r="B4" s="11">
        <v>130503</v>
      </c>
      <c r="C4" s="17"/>
      <c r="D4" s="17"/>
      <c r="E4" s="17"/>
      <c r="F4" s="11"/>
      <c r="G4" s="11"/>
      <c r="H4" s="11"/>
      <c r="I4" s="11">
        <v>88.76</v>
      </c>
      <c r="J4" s="11">
        <v>82.95</v>
      </c>
      <c r="K4" s="11"/>
      <c r="L4" s="11">
        <v>72.5</v>
      </c>
      <c r="M4" s="11"/>
      <c r="N4" s="11">
        <v>83.95</v>
      </c>
      <c r="O4" s="17"/>
      <c r="P4" s="11"/>
      <c r="Q4" s="11">
        <v>86.25</v>
      </c>
      <c r="R4" s="11"/>
      <c r="S4" s="11"/>
      <c r="T4" s="11"/>
      <c r="U4" s="11">
        <v>87.5</v>
      </c>
      <c r="V4" s="11">
        <v>77.92</v>
      </c>
      <c r="W4" s="17">
        <v>64.77</v>
      </c>
      <c r="X4" s="11">
        <v>75.260000000000005</v>
      </c>
      <c r="Y4" s="11"/>
      <c r="Z4" s="11">
        <v>86.36</v>
      </c>
      <c r="AA4" s="17">
        <v>73.25</v>
      </c>
      <c r="AB4" s="11">
        <v>82.71</v>
      </c>
      <c r="AC4" s="17">
        <v>52.87</v>
      </c>
      <c r="AD4" s="17">
        <v>60</v>
      </c>
      <c r="AE4" s="17">
        <v>68.599999999999994</v>
      </c>
      <c r="AF4" s="11"/>
      <c r="AG4" s="11">
        <v>78.94</v>
      </c>
      <c r="AH4" s="17">
        <v>34.93</v>
      </c>
      <c r="AI4" s="11">
        <v>79.010000000000005</v>
      </c>
      <c r="AJ4">
        <v>76.92</v>
      </c>
      <c r="AK4">
        <v>77.333333333333329</v>
      </c>
      <c r="AL4">
        <v>77.027027027027032</v>
      </c>
      <c r="AM4" t="s">
        <v>63</v>
      </c>
      <c r="AN4">
        <v>76.829268292682926</v>
      </c>
      <c r="AO4">
        <v>66.153846153846146</v>
      </c>
      <c r="AP4">
        <v>82.191780821917803</v>
      </c>
      <c r="AQ4">
        <v>67.605633802816897</v>
      </c>
      <c r="AR4">
        <v>61.764705882352942</v>
      </c>
      <c r="AS4">
        <v>81.690140845070431</v>
      </c>
      <c r="AT4">
        <v>66.197183098591552</v>
      </c>
      <c r="AU4">
        <v>81.538461538461505</v>
      </c>
      <c r="AW4">
        <v>79.411764705882348</v>
      </c>
      <c r="AX4">
        <v>83.606557377049185</v>
      </c>
      <c r="AY4">
        <v>70.769230769230774</v>
      </c>
    </row>
    <row r="5" spans="1:52" x14ac:dyDescent="0.25">
      <c r="A5" s="10" t="s">
        <v>43</v>
      </c>
      <c r="B5" s="11">
        <v>240703</v>
      </c>
      <c r="C5" s="17"/>
      <c r="D5" s="17"/>
      <c r="E5" s="17"/>
      <c r="F5" s="11"/>
      <c r="G5" s="11"/>
      <c r="H5" s="11"/>
      <c r="I5" s="11"/>
      <c r="J5" s="11"/>
      <c r="K5" s="11">
        <v>84.52</v>
      </c>
      <c r="L5" s="11">
        <v>72.5</v>
      </c>
      <c r="M5" s="11">
        <v>86.41</v>
      </c>
      <c r="N5" s="11"/>
      <c r="O5" s="17"/>
      <c r="P5" s="11"/>
      <c r="Q5" s="11"/>
      <c r="R5" s="11"/>
      <c r="S5" s="11"/>
      <c r="T5" s="11"/>
      <c r="U5" s="11"/>
      <c r="V5" s="11"/>
      <c r="W5" s="17"/>
      <c r="X5" s="11"/>
      <c r="Y5" s="11"/>
      <c r="Z5" s="11"/>
      <c r="AA5" s="17"/>
      <c r="AB5" s="11"/>
      <c r="AC5" s="17"/>
      <c r="AD5" s="17"/>
      <c r="AE5" s="17"/>
      <c r="AF5" s="11"/>
      <c r="AG5" s="11">
        <v>78.94</v>
      </c>
      <c r="AH5" s="17"/>
      <c r="AI5" s="11"/>
      <c r="AJ5" s="12"/>
    </row>
    <row r="6" spans="1:52" x14ac:dyDescent="0.25">
      <c r="A6" s="10" t="s">
        <v>84</v>
      </c>
      <c r="B6" s="11">
        <v>2748</v>
      </c>
      <c r="C6" s="17">
        <v>84.52</v>
      </c>
      <c r="D6" s="17"/>
      <c r="E6" s="17"/>
      <c r="F6" s="11"/>
      <c r="G6" s="11"/>
      <c r="H6" s="11"/>
      <c r="I6" s="11"/>
      <c r="J6" s="11">
        <v>86.02</v>
      </c>
      <c r="K6" s="11"/>
      <c r="L6" s="11"/>
      <c r="M6" s="11"/>
      <c r="N6" s="11"/>
      <c r="O6" s="17"/>
      <c r="P6" s="11">
        <v>68.42</v>
      </c>
      <c r="Q6" s="11"/>
      <c r="R6" s="11"/>
      <c r="S6" s="11"/>
      <c r="T6" s="11"/>
      <c r="U6" s="11"/>
      <c r="V6" s="11">
        <v>67.53</v>
      </c>
      <c r="W6" s="17"/>
      <c r="X6" s="11"/>
      <c r="Y6" s="11"/>
      <c r="Z6" s="11"/>
      <c r="AA6" s="17"/>
      <c r="AB6" s="11"/>
      <c r="AC6" s="17">
        <v>65.430000000000007</v>
      </c>
      <c r="AD6" s="17"/>
      <c r="AE6" s="17"/>
      <c r="AF6" s="11"/>
      <c r="AG6" s="11"/>
      <c r="AH6" s="17"/>
      <c r="AI6" s="11">
        <v>83.11</v>
      </c>
      <c r="AJ6" s="12"/>
      <c r="AM6" t="s">
        <v>63</v>
      </c>
      <c r="AP6">
        <v>75.714285714285708</v>
      </c>
      <c r="AX6">
        <v>69.696969696969703</v>
      </c>
      <c r="AY6">
        <v>59.701492537313428</v>
      </c>
    </row>
    <row r="7" spans="1:52" x14ac:dyDescent="0.25">
      <c r="A7" s="10" t="s">
        <v>68</v>
      </c>
      <c r="B7" s="11" t="s">
        <v>67</v>
      </c>
      <c r="C7" s="17"/>
      <c r="D7" s="17"/>
      <c r="E7" s="17"/>
      <c r="F7" s="11">
        <v>84.33</v>
      </c>
      <c r="G7" s="11"/>
      <c r="H7" s="11"/>
      <c r="I7" s="11"/>
      <c r="J7" s="11"/>
      <c r="K7" s="11"/>
      <c r="L7" s="11"/>
      <c r="M7" s="11">
        <v>78.75</v>
      </c>
      <c r="N7" s="11"/>
      <c r="O7" s="17"/>
      <c r="P7" s="11"/>
      <c r="Q7" s="11"/>
      <c r="R7" s="11"/>
      <c r="S7" s="11">
        <v>90.24</v>
      </c>
      <c r="T7" s="11"/>
      <c r="U7" s="11"/>
      <c r="V7" s="11">
        <v>75.64</v>
      </c>
      <c r="W7" s="17"/>
      <c r="X7" s="11"/>
      <c r="Y7" s="11"/>
      <c r="Z7" s="11"/>
      <c r="AA7" s="17"/>
      <c r="AB7" s="11"/>
      <c r="AC7" s="17">
        <v>67.77</v>
      </c>
      <c r="AD7" s="17"/>
      <c r="AE7" s="17"/>
      <c r="AF7" s="11"/>
      <c r="AG7" s="11"/>
      <c r="AH7" s="17"/>
      <c r="AI7" s="11"/>
      <c r="AJ7" s="12"/>
      <c r="AQ7">
        <v>82.35294117647058</v>
      </c>
    </row>
    <row r="8" spans="1:52" x14ac:dyDescent="0.25">
      <c r="A8" s="10" t="s">
        <v>112</v>
      </c>
      <c r="B8" s="11" t="s">
        <v>134</v>
      </c>
      <c r="C8" s="17"/>
      <c r="D8" s="17">
        <v>60.21</v>
      </c>
      <c r="E8" s="17"/>
      <c r="F8" s="11"/>
      <c r="G8" s="11"/>
      <c r="H8" s="11"/>
      <c r="I8" s="11"/>
      <c r="J8" s="11"/>
      <c r="K8" s="11">
        <v>81.48</v>
      </c>
      <c r="L8" s="11"/>
      <c r="M8" s="11"/>
      <c r="N8" s="11"/>
      <c r="O8" s="17"/>
      <c r="P8" s="11"/>
      <c r="Q8" s="11"/>
      <c r="R8" s="11">
        <v>89.33</v>
      </c>
      <c r="S8" s="11"/>
      <c r="T8" s="11"/>
      <c r="U8" s="11"/>
      <c r="V8" s="11">
        <v>68</v>
      </c>
      <c r="W8" s="17"/>
      <c r="X8" s="11"/>
      <c r="Y8" s="11"/>
      <c r="Z8" s="11"/>
      <c r="AA8" s="17"/>
      <c r="AB8" s="11">
        <v>60.2</v>
      </c>
      <c r="AC8" s="17"/>
      <c r="AD8" s="17"/>
      <c r="AE8" s="17"/>
      <c r="AF8" s="11"/>
      <c r="AG8" s="11"/>
      <c r="AH8" s="17">
        <v>27.9</v>
      </c>
      <c r="AI8" s="11"/>
      <c r="AJ8" s="12"/>
      <c r="AM8">
        <v>61.971830985915489</v>
      </c>
      <c r="AP8">
        <v>62.5</v>
      </c>
    </row>
    <row r="9" spans="1:52" x14ac:dyDescent="0.25">
      <c r="A9" s="10" t="s">
        <v>112</v>
      </c>
      <c r="B9" s="11" t="s">
        <v>111</v>
      </c>
      <c r="C9" s="17"/>
      <c r="D9" s="17"/>
      <c r="E9" s="17"/>
      <c r="F9" s="11"/>
      <c r="G9" s="11"/>
      <c r="H9" s="11"/>
      <c r="I9" s="11">
        <v>67.03</v>
      </c>
      <c r="J9" s="11"/>
      <c r="K9" s="11"/>
      <c r="L9" s="11"/>
      <c r="M9" s="11"/>
      <c r="N9" s="11"/>
      <c r="O9" s="17">
        <v>81.39</v>
      </c>
      <c r="P9" s="11"/>
      <c r="Q9" s="11"/>
      <c r="R9" s="11"/>
      <c r="S9" s="11"/>
      <c r="T9" s="11"/>
      <c r="U9" s="11">
        <v>75.319999999999993</v>
      </c>
      <c r="V9" s="11"/>
      <c r="W9" s="17">
        <v>48.35</v>
      </c>
      <c r="X9" s="11"/>
      <c r="Y9" s="11"/>
      <c r="Z9" s="11"/>
      <c r="AA9" s="17"/>
      <c r="AB9" s="11"/>
      <c r="AC9" s="17"/>
      <c r="AD9" s="17"/>
      <c r="AE9" s="17">
        <v>56.97</v>
      </c>
      <c r="AF9" s="11"/>
      <c r="AG9" s="11"/>
      <c r="AH9" s="17"/>
      <c r="AI9" s="11">
        <v>73.25</v>
      </c>
      <c r="AJ9" s="12"/>
      <c r="AL9">
        <v>69.117647058823522</v>
      </c>
      <c r="AM9">
        <v>73.529411764705884</v>
      </c>
      <c r="AP9">
        <v>71.83098591549296</v>
      </c>
    </row>
    <row r="10" spans="1:52" x14ac:dyDescent="0.25">
      <c r="A10" s="10" t="s">
        <v>72</v>
      </c>
      <c r="B10" s="11" t="s">
        <v>144</v>
      </c>
      <c r="C10" s="17"/>
      <c r="D10" s="17"/>
      <c r="E10" s="17">
        <v>67.099999999999994</v>
      </c>
      <c r="F10" s="11"/>
      <c r="G10" s="11"/>
      <c r="H10" s="11"/>
      <c r="I10" s="11"/>
      <c r="J10" s="11"/>
      <c r="K10" s="11">
        <v>79.2</v>
      </c>
      <c r="L10" s="11"/>
      <c r="M10" s="11"/>
      <c r="N10" s="11"/>
      <c r="O10" s="17"/>
      <c r="P10" s="11"/>
      <c r="Q10" s="11">
        <v>72.97</v>
      </c>
      <c r="R10" s="11"/>
      <c r="S10" s="11"/>
      <c r="T10" s="11">
        <v>62.65</v>
      </c>
      <c r="U10" s="11"/>
      <c r="V10" s="11"/>
      <c r="W10" s="17"/>
      <c r="X10" s="11"/>
      <c r="Y10" s="11"/>
      <c r="Z10" s="11"/>
      <c r="AA10" s="17">
        <v>62.92</v>
      </c>
      <c r="AB10" s="11"/>
      <c r="AC10" s="17"/>
      <c r="AD10" s="17"/>
      <c r="AE10" s="17"/>
      <c r="AF10" s="11"/>
      <c r="AG10" s="11">
        <v>79.739999999999995</v>
      </c>
      <c r="AH10" s="17"/>
      <c r="AI10" s="11"/>
      <c r="AJ10" s="12"/>
      <c r="AK10">
        <v>71.05263157894737</v>
      </c>
      <c r="AL10">
        <v>53.333333333333336</v>
      </c>
      <c r="AP10">
        <v>66.197183098591552</v>
      </c>
    </row>
    <row r="11" spans="1:52" x14ac:dyDescent="0.25">
      <c r="A11" s="10" t="s">
        <v>72</v>
      </c>
      <c r="B11" s="11" t="s">
        <v>146</v>
      </c>
      <c r="C11" s="17">
        <v>84.09</v>
      </c>
      <c r="D11" s="17"/>
      <c r="E11" s="17"/>
      <c r="F11" s="11"/>
      <c r="G11" s="11"/>
      <c r="H11" s="11"/>
      <c r="I11" s="11"/>
      <c r="J11" s="11"/>
      <c r="K11" s="11"/>
      <c r="L11" s="11">
        <v>71.25</v>
      </c>
      <c r="M11" s="11"/>
      <c r="N11" s="11"/>
      <c r="O11" s="17"/>
      <c r="P11" s="11"/>
      <c r="Q11" s="11"/>
      <c r="R11" s="11">
        <v>83.33</v>
      </c>
      <c r="S11" s="11"/>
      <c r="T11" s="11"/>
      <c r="U11" s="11"/>
      <c r="V11" s="11"/>
      <c r="W11" s="17">
        <v>47.05</v>
      </c>
      <c r="X11" s="11"/>
      <c r="Y11" s="11"/>
      <c r="Z11" s="11"/>
      <c r="AA11" s="17"/>
      <c r="AB11" s="11"/>
      <c r="AC11" s="17"/>
      <c r="AD11" s="17"/>
      <c r="AE11" s="17">
        <v>54.9</v>
      </c>
      <c r="AF11" s="11"/>
      <c r="AG11" s="11"/>
      <c r="AH11" s="17"/>
      <c r="AI11" s="11">
        <v>73.75</v>
      </c>
      <c r="AJ11" s="12"/>
      <c r="AK11">
        <v>68.918918918918919</v>
      </c>
      <c r="AL11">
        <v>62.162162162162161</v>
      </c>
      <c r="AP11">
        <v>77.777777777777786</v>
      </c>
    </row>
    <row r="12" spans="1:52" x14ac:dyDescent="0.25">
      <c r="A12" s="10" t="s">
        <v>72</v>
      </c>
      <c r="B12" s="11" t="s">
        <v>71</v>
      </c>
      <c r="C12" s="17"/>
      <c r="D12" s="17"/>
      <c r="E12" s="17"/>
      <c r="F12" s="11">
        <v>75.58</v>
      </c>
      <c r="G12" s="11"/>
      <c r="H12" s="11"/>
      <c r="I12" s="11"/>
      <c r="J12" s="11"/>
      <c r="K12" s="11"/>
      <c r="L12" s="11"/>
      <c r="M12" s="11"/>
      <c r="N12" s="11"/>
      <c r="O12" s="17">
        <v>66.66</v>
      </c>
      <c r="P12" s="11"/>
      <c r="Q12" s="11"/>
      <c r="R12" s="11"/>
      <c r="S12" s="11"/>
      <c r="T12" s="11"/>
      <c r="U12" s="11"/>
      <c r="V12" s="11">
        <v>68.42</v>
      </c>
      <c r="W12" s="17">
        <v>50</v>
      </c>
      <c r="X12" s="11"/>
      <c r="Y12" s="11"/>
      <c r="Z12" s="11"/>
      <c r="AA12" s="17"/>
      <c r="AB12" s="11"/>
      <c r="AC12" s="17"/>
      <c r="AD12" s="17">
        <v>37.799999999999997</v>
      </c>
      <c r="AE12" s="17"/>
      <c r="AF12" s="11"/>
      <c r="AG12" s="11">
        <v>83.52</v>
      </c>
      <c r="AH12" s="17"/>
      <c r="AI12" s="11"/>
      <c r="AJ12" s="12"/>
      <c r="AL12">
        <v>57.534246575342465</v>
      </c>
      <c r="AM12">
        <v>70.422535211267601</v>
      </c>
      <c r="AP12">
        <v>68.493150684931507</v>
      </c>
    </row>
    <row r="13" spans="1:52" x14ac:dyDescent="0.25">
      <c r="A13" s="10" t="s">
        <v>120</v>
      </c>
      <c r="B13" s="11" t="s">
        <v>119</v>
      </c>
      <c r="C13" s="17"/>
      <c r="D13" s="17"/>
      <c r="E13" s="17"/>
      <c r="F13" s="11"/>
      <c r="G13" s="11"/>
      <c r="H13" s="11"/>
      <c r="I13" s="11">
        <v>83.87</v>
      </c>
      <c r="J13" s="11"/>
      <c r="K13" s="11"/>
      <c r="L13" s="11"/>
      <c r="M13" s="11"/>
      <c r="N13" s="11"/>
      <c r="O13" s="17"/>
      <c r="P13" s="11">
        <v>84.61</v>
      </c>
      <c r="Q13" s="11"/>
      <c r="R13" s="11"/>
      <c r="S13" s="11"/>
      <c r="T13" s="11"/>
      <c r="U13" s="11"/>
      <c r="V13" s="11">
        <v>70.66</v>
      </c>
      <c r="W13" s="17">
        <v>54.87</v>
      </c>
      <c r="X13" s="11"/>
      <c r="Y13" s="11"/>
      <c r="Z13" s="11"/>
      <c r="AA13" s="17"/>
      <c r="AB13" s="11"/>
      <c r="AC13" s="17"/>
      <c r="AD13" s="17"/>
      <c r="AE13" s="17">
        <v>55.29</v>
      </c>
      <c r="AF13" s="11"/>
      <c r="AG13" s="11"/>
      <c r="AH13" s="17"/>
      <c r="AI13" s="11">
        <v>86.41</v>
      </c>
      <c r="AJ13" s="12"/>
      <c r="AK13">
        <v>73.417721518987349</v>
      </c>
      <c r="AX13">
        <v>72.727272727272734</v>
      </c>
    </row>
    <row r="14" spans="1:52" x14ac:dyDescent="0.25">
      <c r="A14" s="10" t="s">
        <v>64</v>
      </c>
      <c r="B14" s="11">
        <v>150213</v>
      </c>
      <c r="C14" s="17"/>
      <c r="D14" s="17"/>
      <c r="E14" s="17"/>
      <c r="F14" s="11">
        <v>76.47</v>
      </c>
      <c r="G14" s="11"/>
      <c r="H14" s="11"/>
      <c r="I14" s="11"/>
      <c r="J14" s="11"/>
      <c r="K14" s="11"/>
      <c r="L14" s="11"/>
      <c r="M14" s="11"/>
      <c r="N14" s="11"/>
      <c r="O14" s="17">
        <v>71.05</v>
      </c>
      <c r="P14" s="11"/>
      <c r="Q14" s="11"/>
      <c r="R14" s="11"/>
      <c r="S14" s="11">
        <v>71.83</v>
      </c>
      <c r="T14" s="11"/>
      <c r="U14" s="11"/>
      <c r="V14" s="11"/>
      <c r="W14" s="17"/>
      <c r="X14" s="11"/>
      <c r="Y14" s="11"/>
      <c r="Z14" s="11"/>
      <c r="AA14" s="17"/>
      <c r="AB14" s="11"/>
      <c r="AC14" s="17">
        <v>58.13</v>
      </c>
      <c r="AD14" s="17"/>
      <c r="AE14" s="17"/>
      <c r="AF14" s="11"/>
      <c r="AG14" s="11">
        <v>75.290000000000006</v>
      </c>
      <c r="AH14" s="17">
        <v>23.07</v>
      </c>
      <c r="AI14" s="11"/>
      <c r="AJ14" s="12"/>
      <c r="AK14">
        <v>49.350649350649348</v>
      </c>
      <c r="AL14">
        <v>68.493150684931507</v>
      </c>
      <c r="AM14">
        <v>60.606060606060609</v>
      </c>
      <c r="AY14">
        <v>70.588235294117652</v>
      </c>
    </row>
    <row r="15" spans="1:52" x14ac:dyDescent="0.25">
      <c r="A15" s="10" t="s">
        <v>104</v>
      </c>
      <c r="B15" s="11">
        <v>101011</v>
      </c>
      <c r="C15" s="17"/>
      <c r="D15" s="17"/>
      <c r="E15" s="17"/>
      <c r="F15" s="11"/>
      <c r="G15" s="11"/>
      <c r="H15" s="11">
        <v>89.85</v>
      </c>
      <c r="I15" s="11"/>
      <c r="J15" s="11"/>
      <c r="K15" s="11"/>
      <c r="L15" s="11"/>
      <c r="M15" s="11"/>
      <c r="N15" s="11"/>
      <c r="O15" s="17"/>
      <c r="P15" s="11">
        <v>70.83</v>
      </c>
      <c r="Q15" s="11"/>
      <c r="R15" s="11"/>
      <c r="S15" s="11">
        <v>87.01</v>
      </c>
      <c r="T15" s="11"/>
      <c r="U15" s="11"/>
      <c r="V15" s="11"/>
      <c r="W15" s="17"/>
      <c r="X15" s="11"/>
      <c r="Y15" s="11"/>
      <c r="Z15" s="11"/>
      <c r="AA15" s="17"/>
      <c r="AB15" s="11"/>
      <c r="AC15" s="17">
        <v>44.73</v>
      </c>
      <c r="AD15" s="17"/>
      <c r="AE15" s="17"/>
      <c r="AF15" s="11"/>
      <c r="AG15" s="11"/>
      <c r="AH15" s="17">
        <v>22.78</v>
      </c>
      <c r="AI15" s="11"/>
      <c r="AJ15" s="12">
        <v>73.97</v>
      </c>
      <c r="AK15">
        <v>73.333333333333329</v>
      </c>
      <c r="AM15">
        <v>72.727272727272734</v>
      </c>
    </row>
    <row r="16" spans="1:52" x14ac:dyDescent="0.25">
      <c r="A16" s="10" t="s">
        <v>101</v>
      </c>
      <c r="B16" s="11" t="s">
        <v>91</v>
      </c>
      <c r="C16" s="17">
        <v>78.02</v>
      </c>
      <c r="D16" s="17"/>
      <c r="E16" s="17"/>
      <c r="F16" s="11"/>
      <c r="G16" s="11"/>
      <c r="H16" s="11"/>
      <c r="I16" s="11"/>
      <c r="J16" s="11"/>
      <c r="K16" s="11"/>
      <c r="L16" s="11"/>
      <c r="M16" s="11">
        <v>70.58</v>
      </c>
      <c r="N16" s="11"/>
      <c r="O16" s="17"/>
      <c r="P16" s="11"/>
      <c r="Q16" s="11"/>
      <c r="R16" s="11">
        <v>88.73</v>
      </c>
      <c r="S16" s="11"/>
      <c r="T16" s="11"/>
      <c r="U16" s="11"/>
      <c r="V16" s="11"/>
      <c r="W16" s="17"/>
      <c r="X16" s="11">
        <v>80</v>
      </c>
      <c r="Y16" s="11"/>
      <c r="Z16" s="11"/>
      <c r="AA16" s="17"/>
      <c r="AB16" s="11"/>
      <c r="AC16" s="17"/>
      <c r="AD16" s="17"/>
      <c r="AE16" s="17">
        <v>64.78</v>
      </c>
      <c r="AF16" s="11"/>
      <c r="AG16" s="11"/>
      <c r="AH16" s="17"/>
      <c r="AI16" s="11"/>
      <c r="AJ16" s="12"/>
      <c r="AL16">
        <v>88.235294117647058</v>
      </c>
      <c r="AM16">
        <v>82.857142857142861</v>
      </c>
      <c r="AQ16">
        <v>70.370370370370367</v>
      </c>
    </row>
    <row r="17" spans="1:51" x14ac:dyDescent="0.25">
      <c r="A17" s="10" t="s">
        <v>101</v>
      </c>
      <c r="B17" s="11" t="s">
        <v>92</v>
      </c>
      <c r="C17" s="17"/>
      <c r="D17" s="17"/>
      <c r="E17" s="17"/>
      <c r="F17" s="11"/>
      <c r="G17" s="11"/>
      <c r="H17" s="11"/>
      <c r="I17" s="11">
        <v>84.21</v>
      </c>
      <c r="J17" s="11"/>
      <c r="K17" s="11"/>
      <c r="L17" s="11"/>
      <c r="M17" s="11"/>
      <c r="N17" s="11"/>
      <c r="O17" s="17"/>
      <c r="P17" s="11">
        <v>80.55</v>
      </c>
      <c r="Q17" s="11"/>
      <c r="R17" s="11"/>
      <c r="S17" s="11"/>
      <c r="T17" s="11">
        <v>75.64</v>
      </c>
      <c r="U17" s="11"/>
      <c r="V17" s="11"/>
      <c r="W17" s="17"/>
      <c r="X17" s="11"/>
      <c r="Y17" s="11"/>
      <c r="Z17" s="11"/>
      <c r="AA17" s="17">
        <v>83.69</v>
      </c>
      <c r="AB17" s="11"/>
      <c r="AC17" s="17"/>
      <c r="AD17" s="17"/>
      <c r="AE17" s="17"/>
      <c r="AF17" s="11">
        <v>70.88</v>
      </c>
      <c r="AG17" s="11"/>
      <c r="AH17" s="17"/>
      <c r="AI17" s="11">
        <v>79.48</v>
      </c>
      <c r="AJ17" s="12"/>
      <c r="AM17">
        <v>82.191780821917803</v>
      </c>
    </row>
    <row r="18" spans="1:51" x14ac:dyDescent="0.25">
      <c r="A18" s="10" t="s">
        <v>101</v>
      </c>
      <c r="B18" s="11" t="s">
        <v>93</v>
      </c>
      <c r="C18" s="17"/>
      <c r="D18" s="17"/>
      <c r="E18" s="17"/>
      <c r="F18" s="11"/>
      <c r="G18" s="11"/>
      <c r="H18" s="11">
        <v>86.41</v>
      </c>
      <c r="I18" s="11"/>
      <c r="J18" s="11"/>
      <c r="K18" s="11"/>
      <c r="L18" s="11"/>
      <c r="M18" s="11"/>
      <c r="N18" s="11"/>
      <c r="O18" s="17"/>
      <c r="P18" s="11">
        <v>88.57</v>
      </c>
      <c r="Q18" s="11"/>
      <c r="R18" s="11"/>
      <c r="S18" s="11"/>
      <c r="T18" s="11"/>
      <c r="U18" s="11">
        <v>91.13</v>
      </c>
      <c r="V18" s="11"/>
      <c r="W18" s="17">
        <v>65.430000000000007</v>
      </c>
      <c r="X18" s="11"/>
      <c r="Y18" s="11"/>
      <c r="Z18" s="11"/>
      <c r="AA18" s="17"/>
      <c r="AB18" s="11"/>
      <c r="AC18" s="17"/>
      <c r="AD18" s="17"/>
      <c r="AE18" s="17">
        <v>39.5</v>
      </c>
      <c r="AF18" s="11"/>
      <c r="AG18" s="11"/>
      <c r="AH18" s="17"/>
      <c r="AI18" s="11">
        <v>80.95</v>
      </c>
      <c r="AJ18" s="12"/>
      <c r="AK18">
        <v>63.636363636363633</v>
      </c>
      <c r="AQ18">
        <v>79.729729729729726</v>
      </c>
    </row>
    <row r="19" spans="1:51" x14ac:dyDescent="0.25">
      <c r="A19" s="10" t="s">
        <v>101</v>
      </c>
      <c r="B19" s="11" t="s">
        <v>98</v>
      </c>
      <c r="C19" s="17"/>
      <c r="D19" s="17"/>
      <c r="E19" s="17"/>
      <c r="F19" s="11"/>
      <c r="G19" s="11"/>
      <c r="H19" s="11"/>
      <c r="I19" s="11"/>
      <c r="J19" s="11">
        <v>70</v>
      </c>
      <c r="K19" s="11"/>
      <c r="L19" s="11"/>
      <c r="M19" s="11"/>
      <c r="N19" s="11"/>
      <c r="O19" s="17"/>
      <c r="P19" s="11"/>
      <c r="Q19" s="11">
        <v>81.69</v>
      </c>
      <c r="R19" s="11"/>
      <c r="S19" s="11">
        <v>84.7</v>
      </c>
      <c r="T19" s="11"/>
      <c r="U19" s="11"/>
      <c r="V19" s="11"/>
      <c r="W19" s="17"/>
      <c r="X19" s="11"/>
      <c r="Y19" s="11">
        <v>73.45</v>
      </c>
      <c r="Z19" s="11"/>
      <c r="AA19" s="17"/>
      <c r="AB19" s="11"/>
      <c r="AC19" s="17"/>
      <c r="AD19" s="17"/>
      <c r="AE19" s="17">
        <v>52.77</v>
      </c>
      <c r="AF19" s="11"/>
      <c r="AG19" s="11"/>
      <c r="AH19" s="17"/>
      <c r="AI19" s="11"/>
      <c r="AJ19" s="12">
        <v>72.34</v>
      </c>
      <c r="AM19">
        <v>72.151898734177209</v>
      </c>
    </row>
    <row r="20" spans="1:51" x14ac:dyDescent="0.25">
      <c r="A20" s="10" t="s">
        <v>65</v>
      </c>
      <c r="B20" s="11">
        <v>100901</v>
      </c>
      <c r="C20" s="17"/>
      <c r="D20" s="17"/>
      <c r="E20" s="17"/>
      <c r="F20" s="11">
        <v>54.54</v>
      </c>
      <c r="G20" s="11"/>
      <c r="H20" s="11"/>
      <c r="I20" s="11"/>
      <c r="J20" s="11"/>
      <c r="K20" s="11"/>
      <c r="L20" s="11"/>
      <c r="M20" s="11"/>
      <c r="N20" s="11">
        <v>63.85</v>
      </c>
      <c r="O20" s="17"/>
      <c r="P20" s="11"/>
      <c r="Q20" s="11"/>
      <c r="R20" s="11">
        <v>77.099999999999994</v>
      </c>
      <c r="S20" s="11"/>
      <c r="T20" s="11"/>
      <c r="U20" s="11"/>
      <c r="V20" s="11"/>
      <c r="W20" s="17"/>
      <c r="X20" s="11"/>
      <c r="Y20" s="11"/>
      <c r="Z20" s="11"/>
      <c r="AA20" s="17"/>
      <c r="AB20" s="11"/>
      <c r="AC20" s="17">
        <v>46.98</v>
      </c>
      <c r="AD20" s="17"/>
      <c r="AE20" s="17"/>
      <c r="AF20" s="11">
        <v>62.33</v>
      </c>
      <c r="AG20" s="11"/>
      <c r="AH20" s="17"/>
      <c r="AI20" s="11"/>
      <c r="AJ20" s="12">
        <v>65.709999999999994</v>
      </c>
      <c r="AM20">
        <v>56.000000000000007</v>
      </c>
    </row>
    <row r="21" spans="1:51" ht="15.75" customHeight="1" x14ac:dyDescent="0.25">
      <c r="A21" s="10" t="s">
        <v>151</v>
      </c>
      <c r="B21" s="11" t="s">
        <v>123</v>
      </c>
      <c r="C21" s="17">
        <v>80.680000000000007</v>
      </c>
      <c r="D21" s="17"/>
      <c r="E21" s="17"/>
      <c r="F21" s="11"/>
      <c r="G21" s="11"/>
      <c r="H21" s="11"/>
      <c r="I21" s="11"/>
      <c r="J21" s="11"/>
      <c r="K21" s="11"/>
      <c r="L21" s="11"/>
      <c r="M21" s="11"/>
      <c r="N21" s="11">
        <v>78.31</v>
      </c>
      <c r="O21" s="17"/>
      <c r="P21" s="11"/>
      <c r="Q21" s="11"/>
      <c r="R21" s="11"/>
      <c r="S21" s="11">
        <v>85.91</v>
      </c>
      <c r="T21" s="11"/>
      <c r="U21" s="11"/>
      <c r="V21" s="11"/>
      <c r="W21" s="17"/>
      <c r="X21" s="11">
        <v>78.88</v>
      </c>
      <c r="Y21" s="11"/>
      <c r="Z21" s="11"/>
      <c r="AA21" s="17"/>
      <c r="AB21" s="11"/>
      <c r="AC21" s="17"/>
      <c r="AD21" s="17"/>
      <c r="AE21" s="17">
        <v>62.66</v>
      </c>
      <c r="AF21" s="11"/>
      <c r="AG21" s="11"/>
      <c r="AH21" s="17"/>
      <c r="AI21" s="11"/>
      <c r="AJ21" s="12">
        <v>67.099999999999994</v>
      </c>
      <c r="AX21">
        <v>79.6875</v>
      </c>
      <c r="AY21">
        <v>71.428571428571431</v>
      </c>
    </row>
    <row r="22" spans="1:51" ht="15.75" customHeight="1" x14ac:dyDescent="0.25">
      <c r="A22" s="10" t="s">
        <v>151</v>
      </c>
      <c r="B22" s="11" t="s">
        <v>124</v>
      </c>
      <c r="C22" s="17"/>
      <c r="D22" s="17"/>
      <c r="E22" s="17">
        <v>60.49</v>
      </c>
      <c r="F22" s="11"/>
      <c r="G22" s="11"/>
      <c r="H22" s="11"/>
      <c r="I22" s="11"/>
      <c r="J22" s="11"/>
      <c r="K22" s="11"/>
      <c r="L22" s="11">
        <v>73.61</v>
      </c>
      <c r="M22" s="11"/>
      <c r="N22" s="11"/>
      <c r="O22" s="17"/>
      <c r="P22" s="11"/>
      <c r="Q22" s="11"/>
      <c r="R22" s="11">
        <v>74.069999999999993</v>
      </c>
      <c r="S22" s="11"/>
      <c r="T22" s="11"/>
      <c r="U22" s="11"/>
      <c r="V22" s="11"/>
      <c r="W22" s="17"/>
      <c r="X22" s="11">
        <v>74.680000000000007</v>
      </c>
      <c r="Y22" s="11"/>
      <c r="Z22" s="11"/>
      <c r="AA22" s="17"/>
      <c r="AB22" s="11"/>
      <c r="AC22" s="17">
        <v>50.61</v>
      </c>
      <c r="AD22" s="17"/>
      <c r="AE22" s="17"/>
      <c r="AF22" s="11"/>
      <c r="AG22" s="11"/>
      <c r="AH22" s="17"/>
      <c r="AI22" s="11">
        <v>72.150000000000006</v>
      </c>
      <c r="AJ22" s="12"/>
      <c r="AM22">
        <v>79.411764705882348</v>
      </c>
      <c r="AQ22">
        <v>76.623376623376629</v>
      </c>
      <c r="AU22">
        <v>76.19047619047619</v>
      </c>
    </row>
    <row r="23" spans="1:51" ht="15.75" customHeight="1" x14ac:dyDescent="0.25">
      <c r="A23" s="10" t="s">
        <v>87</v>
      </c>
      <c r="B23" s="11" t="s">
        <v>99</v>
      </c>
      <c r="C23" s="17"/>
      <c r="D23" s="17"/>
      <c r="E23" s="17">
        <v>78.040000000000006</v>
      </c>
      <c r="F23" s="11"/>
      <c r="G23" s="11"/>
      <c r="H23" s="11"/>
      <c r="I23" s="11"/>
      <c r="J23" s="11">
        <v>80.849999999999994</v>
      </c>
      <c r="K23" s="11"/>
      <c r="L23" s="11"/>
      <c r="M23" s="11"/>
      <c r="N23" s="11"/>
      <c r="O23" s="17"/>
      <c r="P23" s="11"/>
      <c r="Q23" s="11">
        <v>87.5</v>
      </c>
      <c r="R23" s="11"/>
      <c r="S23" s="11"/>
      <c r="T23" s="11">
        <v>80.239999999999995</v>
      </c>
      <c r="U23" s="11"/>
      <c r="V23" s="11"/>
      <c r="W23" s="17"/>
      <c r="X23" s="11"/>
      <c r="Y23" s="11"/>
      <c r="Z23" s="11">
        <v>96</v>
      </c>
      <c r="AA23" s="17"/>
      <c r="AB23" s="11"/>
      <c r="AC23" s="17"/>
      <c r="AD23" s="17"/>
      <c r="AE23" s="17">
        <v>63.75</v>
      </c>
      <c r="AF23" s="11"/>
      <c r="AG23" s="11"/>
      <c r="AH23" s="17"/>
      <c r="AI23" s="11"/>
      <c r="AJ23" s="12"/>
      <c r="AN23">
        <v>81.818181818181827</v>
      </c>
      <c r="AO23">
        <v>81.944444444444443</v>
      </c>
      <c r="AR23">
        <v>77.941176470588232</v>
      </c>
    </row>
    <row r="24" spans="1:51" ht="15.75" customHeight="1" x14ac:dyDescent="0.25">
      <c r="A24" s="10" t="s">
        <v>87</v>
      </c>
      <c r="B24" s="11" t="s">
        <v>86</v>
      </c>
      <c r="C24" s="17"/>
      <c r="D24" s="17"/>
      <c r="E24" s="17"/>
      <c r="F24" s="11"/>
      <c r="G24" s="11">
        <v>80.64</v>
      </c>
      <c r="H24" s="11"/>
      <c r="I24" s="11"/>
      <c r="J24" s="11"/>
      <c r="K24" s="11"/>
      <c r="L24" s="11"/>
      <c r="M24" s="11"/>
      <c r="N24" s="11"/>
      <c r="O24" s="17">
        <v>79.260000000000005</v>
      </c>
      <c r="P24" s="11"/>
      <c r="Q24" s="11"/>
      <c r="R24" s="11">
        <v>92.52</v>
      </c>
      <c r="S24" s="11"/>
      <c r="T24" s="11"/>
      <c r="U24" s="11"/>
      <c r="V24" s="11"/>
      <c r="W24" s="17"/>
      <c r="X24" s="11"/>
      <c r="Y24" s="11">
        <v>79.260000000000005</v>
      </c>
      <c r="Z24" s="11"/>
      <c r="AA24" s="17"/>
      <c r="AB24" s="11"/>
      <c r="AC24" s="17"/>
      <c r="AD24" s="17">
        <v>80.48</v>
      </c>
      <c r="AE24" s="17"/>
      <c r="AF24" s="11"/>
      <c r="AG24" s="11"/>
      <c r="AH24" s="17"/>
      <c r="AI24" s="11">
        <v>81.7</v>
      </c>
      <c r="AJ24" s="12"/>
      <c r="AN24">
        <v>87.341772151898738</v>
      </c>
      <c r="AO24">
        <v>86.666666666666671</v>
      </c>
    </row>
    <row r="25" spans="1:51" ht="15.75" customHeight="1" x14ac:dyDescent="0.25">
      <c r="A25" s="10" t="s">
        <v>131</v>
      </c>
      <c r="B25" s="11" t="s">
        <v>108</v>
      </c>
      <c r="C25" s="17"/>
      <c r="D25" s="17">
        <v>63.15</v>
      </c>
      <c r="E25" s="17"/>
      <c r="F25" s="11"/>
      <c r="G25" s="11"/>
      <c r="H25" s="11"/>
      <c r="I25" s="11"/>
      <c r="J25" s="11"/>
      <c r="K25" s="11"/>
      <c r="L25" s="11"/>
      <c r="M25" s="11">
        <v>68.290000000000006</v>
      </c>
      <c r="N25" s="11"/>
      <c r="O25" s="17"/>
      <c r="P25" s="11"/>
      <c r="Q25" s="11">
        <v>76.31</v>
      </c>
      <c r="R25" s="11"/>
      <c r="S25" s="11"/>
      <c r="T25" s="11"/>
      <c r="U25" s="11"/>
      <c r="V25" s="11">
        <v>64</v>
      </c>
      <c r="W25" s="17"/>
      <c r="X25" s="11"/>
      <c r="Y25" s="11"/>
      <c r="Z25" s="11"/>
      <c r="AA25" s="17"/>
      <c r="AB25" s="11">
        <v>71.91</v>
      </c>
      <c r="AC25" s="17"/>
      <c r="AD25" s="17"/>
      <c r="AE25" s="17"/>
      <c r="AF25" s="11"/>
      <c r="AG25" s="11">
        <v>82.27</v>
      </c>
      <c r="AH25" s="17"/>
      <c r="AI25" s="11"/>
      <c r="AJ25" s="12"/>
      <c r="AN25">
        <v>77.173913043478265</v>
      </c>
      <c r="AQ25">
        <v>81.25</v>
      </c>
    </row>
    <row r="26" spans="1:51" ht="15.75" customHeight="1" x14ac:dyDescent="0.25">
      <c r="A26" s="10" t="s">
        <v>131</v>
      </c>
      <c r="B26" s="11" t="s">
        <v>113</v>
      </c>
      <c r="C26" s="17">
        <v>75.3</v>
      </c>
      <c r="D26" s="17"/>
      <c r="E26" s="17"/>
      <c r="F26" s="11"/>
      <c r="G26" s="11"/>
      <c r="H26" s="11"/>
      <c r="I26" s="11"/>
      <c r="J26" s="11">
        <v>78.489999999999995</v>
      </c>
      <c r="K26" s="11"/>
      <c r="L26" s="11"/>
      <c r="M26" s="11"/>
      <c r="N26" s="11"/>
      <c r="O26" s="17"/>
      <c r="P26" s="11">
        <v>69.349999999999994</v>
      </c>
      <c r="Q26" s="11"/>
      <c r="R26" s="11"/>
      <c r="S26" s="11"/>
      <c r="T26" s="11">
        <v>77.5</v>
      </c>
      <c r="U26" s="11"/>
      <c r="V26" s="11"/>
      <c r="W26" s="17"/>
      <c r="X26" s="11"/>
      <c r="Y26" s="11"/>
      <c r="Z26" s="11">
        <v>73.5</v>
      </c>
      <c r="AA26" s="17"/>
      <c r="AB26" s="11"/>
      <c r="AC26" s="17"/>
      <c r="AD26" s="17"/>
      <c r="AE26" s="17"/>
      <c r="AF26" s="11"/>
      <c r="AG26" s="11">
        <v>66.66</v>
      </c>
      <c r="AH26" s="17"/>
      <c r="AI26" s="11"/>
      <c r="AJ26" s="12"/>
      <c r="AN26">
        <v>84.705882352941174</v>
      </c>
    </row>
    <row r="27" spans="1:51" ht="15.75" customHeight="1" x14ac:dyDescent="0.25">
      <c r="A27" s="10" t="s">
        <v>149</v>
      </c>
      <c r="B27" s="11" t="s">
        <v>115</v>
      </c>
      <c r="C27" s="17"/>
      <c r="D27" s="17">
        <v>76.59</v>
      </c>
      <c r="E27" s="17"/>
      <c r="F27" s="11"/>
      <c r="G27" s="11"/>
      <c r="H27" s="11"/>
      <c r="I27" s="11"/>
      <c r="J27" s="11"/>
      <c r="K27" s="11"/>
      <c r="L27" s="11">
        <v>79.72</v>
      </c>
      <c r="M27" s="11"/>
      <c r="N27" s="11"/>
      <c r="O27" s="17"/>
      <c r="P27" s="11"/>
      <c r="Q27" s="11">
        <v>84.61</v>
      </c>
      <c r="R27" s="11"/>
      <c r="S27" s="11"/>
      <c r="T27" s="11"/>
      <c r="U27" s="11">
        <v>88.31</v>
      </c>
      <c r="V27" s="11"/>
      <c r="W27" s="17"/>
      <c r="X27" s="11"/>
      <c r="Y27" s="11"/>
      <c r="Z27" s="11">
        <v>87.67</v>
      </c>
      <c r="AA27" s="17"/>
      <c r="AB27" s="11"/>
      <c r="AC27" s="17"/>
      <c r="AD27" s="17" t="s">
        <v>207</v>
      </c>
      <c r="AE27" s="17"/>
      <c r="AF27" s="11">
        <v>89.06</v>
      </c>
      <c r="AG27" s="11"/>
      <c r="AH27" s="17"/>
      <c r="AI27" s="11"/>
      <c r="AJ27" s="12"/>
      <c r="AN27">
        <v>84.146341463414629</v>
      </c>
      <c r="AO27">
        <v>82</v>
      </c>
      <c r="AP27">
        <v>77.777777777777786</v>
      </c>
    </row>
    <row r="28" spans="1:51" ht="15.75" customHeight="1" x14ac:dyDescent="0.25">
      <c r="A28" s="10" t="s">
        <v>78</v>
      </c>
      <c r="B28" s="11" t="s">
        <v>77</v>
      </c>
      <c r="C28" s="17"/>
      <c r="D28" s="4"/>
      <c r="E28" s="17"/>
      <c r="F28" s="11"/>
      <c r="G28" s="11">
        <v>75.260000000000005</v>
      </c>
      <c r="H28" s="11"/>
      <c r="I28" s="11"/>
      <c r="J28" s="11"/>
      <c r="K28" s="11"/>
      <c r="L28" s="11"/>
      <c r="M28" s="11"/>
      <c r="N28" s="11">
        <v>79.760000000000005</v>
      </c>
      <c r="O28" s="17"/>
      <c r="P28" s="11"/>
      <c r="Q28" s="11"/>
      <c r="R28" s="11"/>
      <c r="S28" s="11">
        <v>78.48</v>
      </c>
      <c r="T28" s="11"/>
      <c r="U28" s="11"/>
      <c r="V28" s="11"/>
      <c r="W28" s="17"/>
      <c r="X28" s="11">
        <v>72.94</v>
      </c>
      <c r="Y28" s="11"/>
      <c r="Z28" s="11"/>
      <c r="AA28" s="17"/>
      <c r="AB28" s="11"/>
      <c r="AC28" s="17"/>
      <c r="AD28" s="17">
        <v>68.290000000000006</v>
      </c>
      <c r="AE28" s="17"/>
      <c r="AF28" s="11"/>
      <c r="AG28" s="11"/>
      <c r="AH28" s="17">
        <v>21.53</v>
      </c>
      <c r="AI28" s="11"/>
      <c r="AJ28" s="12"/>
      <c r="AS28">
        <v>69.863013698630141</v>
      </c>
      <c r="AY28">
        <v>74.626865671641795</v>
      </c>
    </row>
    <row r="29" spans="1:51" ht="15.75" customHeight="1" x14ac:dyDescent="0.25">
      <c r="A29" s="10" t="s">
        <v>78</v>
      </c>
      <c r="B29" s="11" t="s">
        <v>96</v>
      </c>
      <c r="C29" s="17"/>
      <c r="D29" s="17"/>
      <c r="E29" s="17"/>
      <c r="F29" s="11"/>
      <c r="G29" s="11"/>
      <c r="H29" s="11">
        <v>74.11</v>
      </c>
      <c r="I29" s="11"/>
      <c r="J29" s="11"/>
      <c r="K29" s="11"/>
      <c r="L29" s="11"/>
      <c r="M29" s="11"/>
      <c r="N29" s="11"/>
      <c r="O29" s="17">
        <v>81.7</v>
      </c>
      <c r="P29" s="11"/>
      <c r="Q29" s="11"/>
      <c r="R29" s="11"/>
      <c r="S29" s="11"/>
      <c r="T29" s="11">
        <v>76.819999999999993</v>
      </c>
      <c r="U29" s="11"/>
      <c r="V29" s="11"/>
      <c r="W29" s="17"/>
      <c r="X29" s="11"/>
      <c r="Y29" s="11"/>
      <c r="Z29" s="11"/>
      <c r="AA29" s="17"/>
      <c r="AB29" s="11">
        <v>82.71</v>
      </c>
      <c r="AC29" s="17"/>
      <c r="AD29" s="17"/>
      <c r="AE29" s="17"/>
      <c r="AF29" s="11">
        <v>71.599999999999994</v>
      </c>
      <c r="AG29" s="11"/>
      <c r="AH29" s="17"/>
      <c r="AI29" s="11"/>
      <c r="AJ29" s="12">
        <v>72</v>
      </c>
      <c r="AS29">
        <v>81.159420289855078</v>
      </c>
    </row>
    <row r="30" spans="1:51" ht="15.75" customHeight="1" x14ac:dyDescent="0.25">
      <c r="A30" s="10" t="s">
        <v>82</v>
      </c>
      <c r="B30" s="11" t="s">
        <v>127</v>
      </c>
      <c r="C30" s="17">
        <v>83.52</v>
      </c>
      <c r="D30" s="17"/>
      <c r="E30" s="17"/>
      <c r="F30" s="11"/>
      <c r="G30" s="11"/>
      <c r="H30" s="11"/>
      <c r="I30" s="11"/>
      <c r="J30" s="11"/>
      <c r="K30" s="11">
        <v>78.94</v>
      </c>
      <c r="L30" s="11"/>
      <c r="M30" s="11"/>
      <c r="N30" s="11"/>
      <c r="O30" s="17"/>
      <c r="P30" s="11"/>
      <c r="Q30" s="11"/>
      <c r="R30" s="11"/>
      <c r="S30" s="11">
        <v>76.38</v>
      </c>
      <c r="T30" s="11"/>
      <c r="U30" s="11"/>
      <c r="V30" s="11"/>
      <c r="W30" s="17">
        <v>58.33</v>
      </c>
      <c r="X30" s="11"/>
      <c r="Y30" s="11"/>
      <c r="Z30" s="11"/>
      <c r="AA30" s="17"/>
      <c r="AB30" s="11"/>
      <c r="AC30" s="17">
        <v>58.24</v>
      </c>
      <c r="AD30" s="17"/>
      <c r="AE30" s="17"/>
      <c r="AF30" s="11"/>
      <c r="AG30" s="11"/>
      <c r="AH30" s="17"/>
      <c r="AI30" s="11">
        <v>65</v>
      </c>
      <c r="AJ30" s="12"/>
      <c r="AL30">
        <v>60.563380281690137</v>
      </c>
      <c r="AO30">
        <v>70.422535211267601</v>
      </c>
      <c r="AS30">
        <v>55.26315789473685</v>
      </c>
    </row>
    <row r="31" spans="1:51" ht="15.75" customHeight="1" x14ac:dyDescent="0.25">
      <c r="A31" s="10" t="s">
        <v>82</v>
      </c>
      <c r="B31" s="11" t="s">
        <v>130</v>
      </c>
      <c r="C31" s="17"/>
      <c r="D31" s="17">
        <v>67</v>
      </c>
      <c r="E31" s="17"/>
      <c r="F31" s="11"/>
      <c r="G31" s="11"/>
      <c r="H31" s="11"/>
      <c r="I31" s="11"/>
      <c r="J31" s="11">
        <v>73.33</v>
      </c>
      <c r="K31" s="11"/>
      <c r="L31" s="11"/>
      <c r="M31" s="11"/>
      <c r="N31" s="11"/>
      <c r="O31" s="17"/>
      <c r="P31" s="11"/>
      <c r="Q31" s="11"/>
      <c r="R31" s="11">
        <v>76.31</v>
      </c>
      <c r="S31" s="11"/>
      <c r="T31" s="11"/>
      <c r="U31" s="11">
        <v>83.5</v>
      </c>
      <c r="V31" s="11"/>
      <c r="W31" s="17"/>
      <c r="X31" s="11"/>
      <c r="Y31" s="11"/>
      <c r="Z31" s="11"/>
      <c r="AA31" s="17"/>
      <c r="AB31" s="11"/>
      <c r="AC31" s="17"/>
      <c r="AD31" s="17"/>
      <c r="AE31" s="17"/>
      <c r="AF31" s="11"/>
      <c r="AG31" s="11"/>
      <c r="AH31" s="17">
        <v>35.799999999999997</v>
      </c>
      <c r="AI31" s="11"/>
      <c r="AJ31" s="12"/>
      <c r="AL31">
        <v>59.090909090909093</v>
      </c>
      <c r="AO31">
        <v>65.217391304347828</v>
      </c>
      <c r="AS31">
        <v>56.71641791044776</v>
      </c>
    </row>
    <row r="32" spans="1:51" ht="15.75" customHeight="1" x14ac:dyDescent="0.25">
      <c r="A32" s="13" t="s">
        <v>82</v>
      </c>
      <c r="B32" s="14" t="s">
        <v>81</v>
      </c>
      <c r="C32" s="20"/>
      <c r="D32" s="20"/>
      <c r="E32" s="20"/>
      <c r="F32" s="14"/>
      <c r="G32" s="14">
        <v>77.650000000000006</v>
      </c>
      <c r="H32" s="14"/>
      <c r="I32" s="14"/>
      <c r="J32" s="14"/>
      <c r="K32" s="14"/>
      <c r="L32" s="14"/>
      <c r="M32" s="14"/>
      <c r="N32" s="14"/>
      <c r="O32" s="20">
        <v>68.23</v>
      </c>
      <c r="P32" s="14"/>
      <c r="Q32" s="14"/>
      <c r="R32" s="14"/>
      <c r="S32" s="14"/>
      <c r="T32" s="14">
        <v>61.03</v>
      </c>
      <c r="U32" s="14"/>
      <c r="V32" s="14">
        <v>83.8</v>
      </c>
      <c r="W32" s="20"/>
      <c r="X32" s="14"/>
      <c r="Y32" s="14"/>
      <c r="Z32" s="14"/>
      <c r="AA32" s="20"/>
      <c r="AB32" s="14"/>
      <c r="AC32" s="20"/>
      <c r="AD32" s="20"/>
      <c r="AE32" s="20">
        <v>6.32</v>
      </c>
      <c r="AF32" s="14"/>
      <c r="AG32" s="14"/>
      <c r="AH32" s="20">
        <v>27.84</v>
      </c>
      <c r="AI32" s="14"/>
      <c r="AJ32" s="15"/>
      <c r="AK32">
        <v>66.153846153846146</v>
      </c>
      <c r="AL32">
        <v>66.666666666666657</v>
      </c>
      <c r="AO32">
        <v>67.605633802816897</v>
      </c>
    </row>
    <row r="33" spans="1:51" ht="15.75" customHeight="1" x14ac:dyDescent="0.25">
      <c r="A33" s="21" t="s">
        <v>87</v>
      </c>
      <c r="B33" s="16" t="s">
        <v>100</v>
      </c>
      <c r="AQ33">
        <v>80.281690140845072</v>
      </c>
      <c r="AR33">
        <v>80.821917808219183</v>
      </c>
      <c r="AS33">
        <v>90.140845070422543</v>
      </c>
      <c r="AT33">
        <v>73.170731707317074</v>
      </c>
      <c r="AU33">
        <v>94.029850746268664</v>
      </c>
      <c r="AW33">
        <v>75</v>
      </c>
    </row>
    <row r="34" spans="1:51" ht="15.75" customHeight="1" x14ac:dyDescent="0.25">
      <c r="A34" s="21" t="s">
        <v>209</v>
      </c>
      <c r="B34" s="16" t="s">
        <v>141</v>
      </c>
      <c r="AQ34">
        <v>71.428571428571431</v>
      </c>
      <c r="AR34">
        <v>53.623188405797109</v>
      </c>
      <c r="AS34">
        <v>63.380281690140848</v>
      </c>
      <c r="AW34">
        <v>50.980392156862742</v>
      </c>
      <c r="AY34">
        <v>61.428571428571431</v>
      </c>
    </row>
    <row r="35" spans="1:51" ht="15.75" customHeight="1" x14ac:dyDescent="0.25">
      <c r="A35" s="21" t="s">
        <v>68</v>
      </c>
      <c r="B35" s="16" t="s">
        <v>137</v>
      </c>
      <c r="AQ35">
        <v>77.464788732394368</v>
      </c>
      <c r="AR35">
        <v>75.714285714285708</v>
      </c>
      <c r="AS35">
        <v>71.014492753623188</v>
      </c>
      <c r="AU35">
        <v>84.615384615384613</v>
      </c>
      <c r="AW35">
        <v>61.111111111111114</v>
      </c>
    </row>
    <row r="36" spans="1:51" ht="15.75" customHeight="1" x14ac:dyDescent="0.25">
      <c r="A36" s="21" t="s">
        <v>68</v>
      </c>
      <c r="B36" s="16" t="s">
        <v>62</v>
      </c>
      <c r="AQ36">
        <v>72.857142857142847</v>
      </c>
      <c r="AR36">
        <v>77.464788732394368</v>
      </c>
      <c r="AS36">
        <v>79.104477611940297</v>
      </c>
      <c r="AW36">
        <v>87.096774193548384</v>
      </c>
      <c r="AX36">
        <v>73.4375</v>
      </c>
    </row>
    <row r="37" spans="1:51" ht="15.75" customHeight="1" x14ac:dyDescent="0.25">
      <c r="A37" s="21" t="s">
        <v>87</v>
      </c>
      <c r="B37" s="16" t="s">
        <v>103</v>
      </c>
      <c r="AQ37">
        <v>76.623376623376629</v>
      </c>
      <c r="AR37">
        <v>80</v>
      </c>
      <c r="AS37">
        <v>84.285714285714292</v>
      </c>
      <c r="AU37">
        <v>81.967213114754102</v>
      </c>
      <c r="AW37">
        <v>67.164179104477611</v>
      </c>
    </row>
    <row r="38" spans="1:51" ht="15.75" customHeight="1" x14ac:dyDescent="0.25">
      <c r="A38" s="21" t="s">
        <v>210</v>
      </c>
      <c r="B38" s="16" t="s">
        <v>95</v>
      </c>
      <c r="AQ38">
        <v>72.463768115942031</v>
      </c>
      <c r="AR38">
        <v>50</v>
      </c>
      <c r="AS38">
        <v>57.74647887323944</v>
      </c>
      <c r="AU38">
        <v>78.125</v>
      </c>
      <c r="AW38">
        <v>69.841269841269835</v>
      </c>
      <c r="AX38">
        <v>61.53846153846154</v>
      </c>
      <c r="AY38">
        <v>58.208955223880601</v>
      </c>
    </row>
    <row r="39" spans="1:51" ht="15.75" customHeight="1" x14ac:dyDescent="0.25">
      <c r="A39" t="s">
        <v>131</v>
      </c>
      <c r="B39" t="s">
        <v>107</v>
      </c>
      <c r="AW39">
        <v>59.375</v>
      </c>
      <c r="AY39">
        <v>55.555555555555557</v>
      </c>
    </row>
    <row r="40" spans="1:51" ht="15.75" customHeight="1" x14ac:dyDescent="0.25">
      <c r="A40" t="s">
        <v>131</v>
      </c>
      <c r="B40" t="s">
        <v>109</v>
      </c>
      <c r="AW40">
        <v>74.603174603174608</v>
      </c>
      <c r="AY40">
        <v>50</v>
      </c>
    </row>
    <row r="41" spans="1:51" ht="15.75" customHeight="1" x14ac:dyDescent="0.25">
      <c r="A41" t="s">
        <v>82</v>
      </c>
      <c r="B41" t="s">
        <v>129</v>
      </c>
      <c r="AW41">
        <v>65.151515151515156</v>
      </c>
      <c r="AY41">
        <v>50.769230769230766</v>
      </c>
    </row>
    <row r="42" spans="1:51" ht="15.75" customHeight="1" x14ac:dyDescent="0.25">
      <c r="A42" t="s">
        <v>112</v>
      </c>
      <c r="B42" t="s">
        <v>133</v>
      </c>
      <c r="AW42">
        <v>78.125</v>
      </c>
      <c r="AY42">
        <v>50.746268656716417</v>
      </c>
    </row>
    <row r="43" spans="1:51" ht="15.75" customHeight="1" x14ac:dyDescent="0.25">
      <c r="A43" t="s">
        <v>78</v>
      </c>
      <c r="B43" t="s">
        <v>126</v>
      </c>
      <c r="AW43">
        <v>87.096774193548384</v>
      </c>
      <c r="AY43">
        <v>69.230769230769226</v>
      </c>
    </row>
    <row r="44" spans="1:51" ht="15.75" customHeight="1" x14ac:dyDescent="0.25">
      <c r="A44" t="s">
        <v>211</v>
      </c>
      <c r="B44">
        <v>40903</v>
      </c>
      <c r="AW44">
        <v>80</v>
      </c>
      <c r="AX44">
        <v>72.58064516129032</v>
      </c>
      <c r="AY44">
        <v>81.818181818181827</v>
      </c>
    </row>
    <row r="45" spans="1:51" ht="15.75" customHeight="1" x14ac:dyDescent="0.25">
      <c r="A45" t="s">
        <v>212</v>
      </c>
      <c r="B45">
        <v>20802</v>
      </c>
      <c r="AY45">
        <v>79.365079365079367</v>
      </c>
    </row>
    <row r="46" spans="1:51" ht="15.75" customHeight="1" x14ac:dyDescent="0.25">
      <c r="A46" t="s">
        <v>151</v>
      </c>
      <c r="B46" t="s">
        <v>125</v>
      </c>
      <c r="AY46">
        <v>60</v>
      </c>
    </row>
    <row r="47" spans="1:51" ht="15.75" customHeight="1" x14ac:dyDescent="0.25">
      <c r="A47" t="s">
        <v>213</v>
      </c>
      <c r="B47" t="s">
        <v>139</v>
      </c>
      <c r="AY47">
        <v>82.258064516129039</v>
      </c>
    </row>
    <row r="48" spans="1:51" ht="15.75" customHeight="1" x14ac:dyDescent="0.25">
      <c r="A48" t="s">
        <v>214</v>
      </c>
      <c r="B48" t="s">
        <v>109</v>
      </c>
      <c r="AY48">
        <v>76.811594202898547</v>
      </c>
    </row>
    <row r="49" spans="1:51" ht="15.75" customHeight="1" x14ac:dyDescent="0.25">
      <c r="A49" t="s">
        <v>214</v>
      </c>
      <c r="B49" t="s">
        <v>142</v>
      </c>
      <c r="AY49">
        <v>64.0625</v>
      </c>
    </row>
    <row r="50" spans="1:51" ht="15.75" customHeight="1" x14ac:dyDescent="0.25">
      <c r="A50" t="s">
        <v>214</v>
      </c>
      <c r="B50" t="s">
        <v>143</v>
      </c>
      <c r="AY50">
        <v>77.41935483870968</v>
      </c>
    </row>
    <row r="51" spans="1:51" ht="15.75" customHeight="1" x14ac:dyDescent="0.25">
      <c r="A51" t="s">
        <v>149</v>
      </c>
      <c r="B51" t="s">
        <v>117</v>
      </c>
      <c r="AY51">
        <v>88.63636363636364</v>
      </c>
    </row>
    <row r="52" spans="1:51" ht="15.75" customHeight="1" x14ac:dyDescent="0.25"/>
    <row r="53" spans="1:51" ht="15.75" customHeight="1" x14ac:dyDescent="0.25"/>
    <row r="54" spans="1:51" ht="15.75" customHeight="1" x14ac:dyDescent="0.25"/>
    <row r="55" spans="1:51" ht="15.75" customHeight="1" x14ac:dyDescent="0.25"/>
    <row r="56" spans="1:51" ht="15.75" customHeight="1" x14ac:dyDescent="0.25"/>
    <row r="57" spans="1:51" ht="15.75" customHeight="1" x14ac:dyDescent="0.25"/>
    <row r="58" spans="1:51" ht="15.75" customHeight="1" x14ac:dyDescent="0.25"/>
    <row r="59" spans="1:51" ht="15.75" customHeight="1" x14ac:dyDescent="0.25"/>
    <row r="60" spans="1:51" ht="15.75" customHeight="1" x14ac:dyDescent="0.25"/>
    <row r="61" spans="1:51" ht="15.75" customHeight="1" x14ac:dyDescent="0.25"/>
    <row r="62" spans="1:51" ht="15.75" customHeight="1" x14ac:dyDescent="0.25"/>
    <row r="63" spans="1:51" ht="15.75" customHeight="1" x14ac:dyDescent="0.25"/>
    <row r="64" spans="1:5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workbookViewId="0"/>
  </sheetViews>
  <sheetFormatPr defaultColWidth="14.42578125" defaultRowHeight="15" customHeight="1" x14ac:dyDescent="0.25"/>
  <cols>
    <col min="1" max="1" width="8.42578125" customWidth="1"/>
    <col min="2" max="2" width="8.7109375" customWidth="1"/>
    <col min="3" max="45" width="9.140625" customWidth="1"/>
    <col min="46" max="47" width="8.7109375" customWidth="1"/>
    <col min="48" max="48" width="9.140625" customWidth="1"/>
    <col min="49" max="49" width="12" customWidth="1"/>
    <col min="50" max="51" width="9.140625" customWidth="1"/>
    <col min="52" max="53" width="8.7109375" customWidth="1"/>
    <col min="54" max="59" width="9.140625" customWidth="1"/>
  </cols>
  <sheetData>
    <row r="1" spans="1:59" x14ac:dyDescent="0.25">
      <c r="A1" s="7" t="s">
        <v>156</v>
      </c>
      <c r="B1" s="8" t="s">
        <v>4</v>
      </c>
      <c r="C1" s="8" t="s">
        <v>160</v>
      </c>
      <c r="D1" s="8" t="s">
        <v>161</v>
      </c>
      <c r="E1" s="8" t="s">
        <v>162</v>
      </c>
      <c r="F1" s="8" t="s">
        <v>163</v>
      </c>
      <c r="G1" s="8" t="s">
        <v>164</v>
      </c>
      <c r="H1" s="8" t="s">
        <v>165</v>
      </c>
      <c r="I1" s="8" t="s">
        <v>166</v>
      </c>
      <c r="J1" s="8" t="s">
        <v>167</v>
      </c>
      <c r="K1" s="8" t="s">
        <v>168</v>
      </c>
      <c r="L1" s="8" t="s">
        <v>170</v>
      </c>
      <c r="M1" s="8" t="s">
        <v>171</v>
      </c>
      <c r="N1" s="8" t="s">
        <v>172</v>
      </c>
      <c r="O1" s="8" t="s">
        <v>173</v>
      </c>
      <c r="P1" s="8" t="s">
        <v>174</v>
      </c>
      <c r="Q1" s="8" t="s">
        <v>175</v>
      </c>
      <c r="R1" s="8" t="s">
        <v>176</v>
      </c>
      <c r="S1" s="8" t="s">
        <v>178</v>
      </c>
      <c r="T1" s="8" t="s">
        <v>179</v>
      </c>
      <c r="U1" s="8" t="s">
        <v>180</v>
      </c>
      <c r="V1" s="8" t="s">
        <v>182</v>
      </c>
      <c r="W1" s="8" t="s">
        <v>186</v>
      </c>
      <c r="X1" s="8" t="s">
        <v>189</v>
      </c>
      <c r="Y1" s="8" t="s">
        <v>190</v>
      </c>
      <c r="Z1" s="8" t="s">
        <v>191</v>
      </c>
      <c r="AA1" s="8" t="s">
        <v>192</v>
      </c>
      <c r="AB1" s="8" t="s">
        <v>193</v>
      </c>
      <c r="AC1" s="8" t="s">
        <v>218</v>
      </c>
      <c r="AD1" s="8" t="s">
        <v>219</v>
      </c>
      <c r="AE1" s="8" t="s">
        <v>196</v>
      </c>
      <c r="AF1" s="8" t="s">
        <v>197</v>
      </c>
      <c r="AG1" s="8" t="s">
        <v>198</v>
      </c>
      <c r="AH1" s="8" t="s">
        <v>199</v>
      </c>
      <c r="AI1" s="8" t="s">
        <v>201</v>
      </c>
      <c r="AJ1" s="8" t="s">
        <v>202</v>
      </c>
      <c r="AK1" s="8" t="s">
        <v>203</v>
      </c>
      <c r="AL1" s="8" t="s">
        <v>204</v>
      </c>
      <c r="AM1" s="8" t="s">
        <v>205</v>
      </c>
      <c r="AN1" s="8" t="s">
        <v>216</v>
      </c>
      <c r="AP1" s="16" t="s">
        <v>220</v>
      </c>
      <c r="AQ1" s="16" t="s">
        <v>221</v>
      </c>
      <c r="AR1" s="16" t="s">
        <v>222</v>
      </c>
      <c r="AS1" s="16" t="s">
        <v>223</v>
      </c>
      <c r="AT1" s="16" t="s">
        <v>224</v>
      </c>
      <c r="AU1" s="16" t="s">
        <v>225</v>
      </c>
      <c r="AV1" s="16" t="s">
        <v>226</v>
      </c>
      <c r="AW1" s="16" t="s">
        <v>227</v>
      </c>
      <c r="AX1" s="16" t="s">
        <v>228</v>
      </c>
      <c r="AY1" s="16" t="s">
        <v>229</v>
      </c>
      <c r="AZ1" s="16" t="s">
        <v>230</v>
      </c>
      <c r="BA1" s="16" t="s">
        <v>231</v>
      </c>
      <c r="BB1" s="16" t="s">
        <v>232</v>
      </c>
      <c r="BC1" s="16" t="s">
        <v>233</v>
      </c>
      <c r="BD1" s="16" t="s">
        <v>234</v>
      </c>
      <c r="BE1" s="16" t="s">
        <v>235</v>
      </c>
      <c r="BF1" s="16" t="s">
        <v>236</v>
      </c>
      <c r="BG1" s="16" t="s">
        <v>237</v>
      </c>
    </row>
    <row r="2" spans="1:59" x14ac:dyDescent="0.25">
      <c r="A2" s="10" t="s">
        <v>43</v>
      </c>
      <c r="B2" s="11">
        <v>210703</v>
      </c>
      <c r="C2" s="11">
        <v>39.56</v>
      </c>
      <c r="D2" s="2">
        <v>17.34</v>
      </c>
      <c r="E2" s="11"/>
      <c r="F2" s="11"/>
      <c r="G2" s="11"/>
      <c r="H2" s="11"/>
      <c r="I2" s="18"/>
      <c r="J2" s="11"/>
      <c r="K2" s="11"/>
      <c r="L2" s="11">
        <v>27.16</v>
      </c>
      <c r="M2" s="11"/>
      <c r="N2" s="11"/>
      <c r="O2" s="11">
        <v>29.26</v>
      </c>
      <c r="P2" s="11">
        <v>18.510000000000002</v>
      </c>
      <c r="Q2" s="11"/>
      <c r="R2" s="11"/>
      <c r="S2" s="11"/>
      <c r="T2" s="11" t="s">
        <v>206</v>
      </c>
      <c r="U2" s="11"/>
      <c r="V2" s="11"/>
      <c r="W2" s="11"/>
      <c r="X2" s="11"/>
      <c r="Y2" s="1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P2">
        <f t="shared" ref="AP2:AP53" si="0">AVERAGE(C2:AM2)</f>
        <v>26.366000000000003</v>
      </c>
      <c r="AQ2">
        <f t="shared" ref="AQ2:AQ53" si="1">MEDIAN(C2:AM2)</f>
        <v>27.16</v>
      </c>
      <c r="AR2" t="e">
        <f t="shared" ref="AR2:AR53" ca="1" si="2">_xludf.STDEV.S(C2:AM2)</f>
        <v>#NAME?</v>
      </c>
      <c r="AS2" t="e">
        <f t="shared" ref="AS2:AS53" ca="1" si="3">(AR2/AP2)*100</f>
        <v>#NAME?</v>
      </c>
      <c r="AT2">
        <f t="shared" ref="AT2:AT53" si="4">COUNT(C2:AM2)</f>
        <v>5</v>
      </c>
    </row>
    <row r="3" spans="1:59" x14ac:dyDescent="0.25">
      <c r="A3" s="10" t="s">
        <v>43</v>
      </c>
      <c r="B3" s="11">
        <v>290403</v>
      </c>
      <c r="C3" s="11"/>
      <c r="D3" s="11"/>
      <c r="E3" s="11">
        <v>19.760000000000002</v>
      </c>
      <c r="F3" s="11"/>
      <c r="G3" s="11"/>
      <c r="H3" s="11"/>
      <c r="I3" s="18"/>
      <c r="J3" s="11"/>
      <c r="K3" s="11"/>
      <c r="L3" s="11"/>
      <c r="M3" s="11"/>
      <c r="N3" s="11">
        <v>27.27</v>
      </c>
      <c r="O3" s="11"/>
      <c r="P3" s="11"/>
      <c r="Q3" s="11"/>
      <c r="R3" s="11"/>
      <c r="S3" s="11"/>
      <c r="T3" s="11"/>
      <c r="U3" s="11"/>
      <c r="V3" s="11"/>
      <c r="W3" s="11">
        <v>21.95</v>
      </c>
      <c r="X3" s="11"/>
      <c r="Y3" s="1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P3">
        <f t="shared" si="0"/>
        <v>22.993333333333336</v>
      </c>
      <c r="AQ3">
        <f t="shared" si="1"/>
        <v>21.95</v>
      </c>
      <c r="AR3" t="e">
        <f t="shared" ca="1" si="2"/>
        <v>#NAME?</v>
      </c>
      <c r="AS3" t="e">
        <f t="shared" ca="1" si="3"/>
        <v>#NAME?</v>
      </c>
      <c r="AT3">
        <f t="shared" si="4"/>
        <v>3</v>
      </c>
    </row>
    <row r="4" spans="1:59" x14ac:dyDescent="0.25">
      <c r="A4" s="10" t="s">
        <v>43</v>
      </c>
      <c r="B4" s="11">
        <v>130503</v>
      </c>
      <c r="C4" s="11"/>
      <c r="D4" s="11"/>
      <c r="E4" s="11"/>
      <c r="F4" s="11">
        <v>41.5</v>
      </c>
      <c r="G4" s="11">
        <v>28.08</v>
      </c>
      <c r="H4" s="11"/>
      <c r="I4" s="18"/>
      <c r="J4" s="11"/>
      <c r="K4" s="11"/>
      <c r="L4" s="11"/>
      <c r="M4" s="11">
        <v>35</v>
      </c>
      <c r="N4" s="11"/>
      <c r="O4" s="11"/>
      <c r="P4" s="11"/>
      <c r="Q4" s="11">
        <v>27.5</v>
      </c>
      <c r="R4" s="11">
        <v>32.46</v>
      </c>
      <c r="S4" s="11">
        <v>18.27</v>
      </c>
      <c r="T4" s="11"/>
      <c r="U4" s="11" t="s">
        <v>207</v>
      </c>
      <c r="V4" s="11">
        <v>33.33</v>
      </c>
      <c r="W4" s="11"/>
      <c r="X4" s="11">
        <v>16.04</v>
      </c>
      <c r="Y4" s="12">
        <v>20.253164556962027</v>
      </c>
      <c r="Z4" s="22">
        <v>30.666666666666664</v>
      </c>
      <c r="AA4" s="22">
        <v>27.027027027027028</v>
      </c>
      <c r="AB4" s="22" t="s">
        <v>63</v>
      </c>
      <c r="AC4" s="22">
        <v>39.024390243902438</v>
      </c>
      <c r="AD4" s="22">
        <v>25.806451612903224</v>
      </c>
      <c r="AE4" s="22">
        <v>34.246575342465754</v>
      </c>
      <c r="AF4" s="22">
        <v>23.611111111111111</v>
      </c>
      <c r="AG4" s="22">
        <v>23.52941176470588</v>
      </c>
      <c r="AH4" s="22">
        <v>35.2112676056338</v>
      </c>
      <c r="AI4" s="22">
        <v>20</v>
      </c>
      <c r="AJ4" s="22"/>
      <c r="AK4" s="22">
        <v>34.328358208955223</v>
      </c>
      <c r="AL4" s="22">
        <v>24.590163934426229</v>
      </c>
      <c r="AM4">
        <v>27.692307692307693</v>
      </c>
      <c r="AP4">
        <f t="shared" si="0"/>
        <v>28.484137893669857</v>
      </c>
      <c r="AQ4">
        <f t="shared" si="1"/>
        <v>27.692307692307693</v>
      </c>
      <c r="AR4" t="e">
        <f t="shared" ca="1" si="2"/>
        <v>#NAME?</v>
      </c>
      <c r="AS4" t="e">
        <f t="shared" ca="1" si="3"/>
        <v>#NAME?</v>
      </c>
      <c r="AT4">
        <f t="shared" si="4"/>
        <v>21</v>
      </c>
    </row>
    <row r="5" spans="1:59" x14ac:dyDescent="0.25">
      <c r="A5" s="10" t="s">
        <v>43</v>
      </c>
      <c r="B5" s="11">
        <v>240703</v>
      </c>
      <c r="C5" s="11"/>
      <c r="D5" s="11"/>
      <c r="E5" s="11"/>
      <c r="F5" s="11"/>
      <c r="G5" s="11"/>
      <c r="H5" s="11">
        <v>37.340000000000003</v>
      </c>
      <c r="I5" s="18"/>
      <c r="J5" s="11">
        <v>28.39</v>
      </c>
      <c r="K5" s="11">
        <v>17.28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P5">
        <f t="shared" si="0"/>
        <v>27.67</v>
      </c>
      <c r="AQ5">
        <f t="shared" si="1"/>
        <v>28.39</v>
      </c>
      <c r="AR5" t="e">
        <f t="shared" ca="1" si="2"/>
        <v>#NAME?</v>
      </c>
      <c r="AS5" t="e">
        <f t="shared" ca="1" si="3"/>
        <v>#NAME?</v>
      </c>
      <c r="AT5">
        <f t="shared" si="4"/>
        <v>3</v>
      </c>
    </row>
    <row r="6" spans="1:59" x14ac:dyDescent="0.25">
      <c r="A6" s="10" t="s">
        <v>84</v>
      </c>
      <c r="B6" s="11">
        <v>2748</v>
      </c>
      <c r="C6" s="11"/>
      <c r="D6" s="11"/>
      <c r="E6" s="11"/>
      <c r="F6" s="11"/>
      <c r="G6" s="11">
        <v>26.88</v>
      </c>
      <c r="H6" s="11"/>
      <c r="I6" s="11"/>
      <c r="J6" s="11"/>
      <c r="K6" s="11"/>
      <c r="L6" s="11">
        <v>17.100000000000001</v>
      </c>
      <c r="M6" s="11"/>
      <c r="N6" s="11"/>
      <c r="O6" s="11"/>
      <c r="P6" s="11"/>
      <c r="Q6" s="11"/>
      <c r="R6" s="11">
        <v>11.84</v>
      </c>
      <c r="S6" s="11"/>
      <c r="T6" s="11"/>
      <c r="U6" s="11"/>
      <c r="V6" s="11"/>
      <c r="W6" s="11"/>
      <c r="X6" s="11">
        <v>20.77</v>
      </c>
      <c r="Y6" s="12"/>
      <c r="Z6" s="22"/>
      <c r="AA6" s="22"/>
      <c r="AB6" s="22" t="s">
        <v>63</v>
      </c>
      <c r="AC6" s="22"/>
      <c r="AD6" s="22"/>
      <c r="AE6" s="22">
        <v>25.714285714285712</v>
      </c>
      <c r="AF6" s="22"/>
      <c r="AG6" s="22"/>
      <c r="AH6" s="22"/>
      <c r="AI6" s="22"/>
      <c r="AJ6" s="22"/>
      <c r="AK6" s="22"/>
      <c r="AL6" s="22">
        <v>27.27272727272727</v>
      </c>
      <c r="AM6">
        <v>22.388059701492537</v>
      </c>
      <c r="AP6">
        <f t="shared" si="0"/>
        <v>21.709296098357932</v>
      </c>
      <c r="AQ6">
        <f t="shared" si="1"/>
        <v>22.388059701492537</v>
      </c>
      <c r="AR6" t="e">
        <f t="shared" ca="1" si="2"/>
        <v>#NAME?</v>
      </c>
      <c r="AS6" t="e">
        <f t="shared" ca="1" si="3"/>
        <v>#NAME?</v>
      </c>
      <c r="AT6">
        <f t="shared" si="4"/>
        <v>7</v>
      </c>
      <c r="AU6">
        <f t="shared" ref="AU6:AU53" si="5">6-AT6</f>
        <v>-1</v>
      </c>
      <c r="BA6">
        <v>20.460857142857144</v>
      </c>
      <c r="BB6">
        <v>20.460857142857144</v>
      </c>
    </row>
    <row r="7" spans="1:59" x14ac:dyDescent="0.25">
      <c r="A7" s="10" t="s">
        <v>68</v>
      </c>
      <c r="B7" s="11" t="s">
        <v>67</v>
      </c>
      <c r="C7" s="11">
        <v>45.78</v>
      </c>
      <c r="D7" s="11"/>
      <c r="E7" s="11"/>
      <c r="F7" s="11"/>
      <c r="G7" s="11"/>
      <c r="H7" s="11"/>
      <c r="I7" s="11"/>
      <c r="J7" s="11">
        <v>21.25</v>
      </c>
      <c r="K7" s="11"/>
      <c r="L7" s="11"/>
      <c r="M7" s="11"/>
      <c r="N7" s="11"/>
      <c r="O7" s="11">
        <v>28.04</v>
      </c>
      <c r="P7" s="11"/>
      <c r="Q7" s="11"/>
      <c r="R7" s="11">
        <v>38.46</v>
      </c>
      <c r="S7" s="11"/>
      <c r="T7" s="11"/>
      <c r="U7" s="11"/>
      <c r="V7" s="11"/>
      <c r="W7" s="11"/>
      <c r="X7" s="11">
        <v>30.86</v>
      </c>
      <c r="Y7" s="12"/>
      <c r="Z7" s="22"/>
      <c r="AA7" s="22"/>
      <c r="AB7" s="22"/>
      <c r="AC7" s="22"/>
      <c r="AD7" s="22"/>
      <c r="AE7" s="22"/>
      <c r="AF7" s="22">
        <v>22.058823529411764</v>
      </c>
      <c r="AG7" s="22"/>
      <c r="AH7" s="22"/>
      <c r="AI7" s="22"/>
      <c r="AJ7" s="22"/>
      <c r="AK7" s="22"/>
      <c r="AL7" s="22"/>
      <c r="AP7">
        <f t="shared" si="0"/>
        <v>31.074803921568627</v>
      </c>
      <c r="AQ7">
        <f t="shared" si="1"/>
        <v>29.45</v>
      </c>
      <c r="AR7" t="e">
        <f t="shared" ca="1" si="2"/>
        <v>#NAME?</v>
      </c>
      <c r="AS7" t="e">
        <f t="shared" ca="1" si="3"/>
        <v>#NAME?</v>
      </c>
      <c r="AT7">
        <f t="shared" si="4"/>
        <v>6</v>
      </c>
      <c r="AU7">
        <f t="shared" si="5"/>
        <v>0</v>
      </c>
      <c r="BA7">
        <v>31.074803921568627</v>
      </c>
    </row>
    <row r="8" spans="1:59" x14ac:dyDescent="0.25">
      <c r="A8" s="10" t="s">
        <v>112</v>
      </c>
      <c r="B8" s="11" t="s">
        <v>134</v>
      </c>
      <c r="C8" s="11"/>
      <c r="D8" s="11"/>
      <c r="E8" s="11"/>
      <c r="F8" s="11"/>
      <c r="G8" s="11"/>
      <c r="H8" s="11">
        <v>9.8699999999999992</v>
      </c>
      <c r="I8" s="11"/>
      <c r="J8" s="11"/>
      <c r="K8" s="11"/>
      <c r="L8" s="11"/>
      <c r="M8" s="11"/>
      <c r="N8" s="11">
        <v>16</v>
      </c>
      <c r="O8" s="11"/>
      <c r="P8" s="11"/>
      <c r="Q8" s="11"/>
      <c r="R8" s="11">
        <v>14.47</v>
      </c>
      <c r="S8" s="11"/>
      <c r="T8" s="11"/>
      <c r="U8" s="11"/>
      <c r="V8" s="11">
        <v>17.170000000000002</v>
      </c>
      <c r="W8" s="11"/>
      <c r="X8" s="11"/>
      <c r="Y8" s="12"/>
      <c r="Z8" s="22"/>
      <c r="AA8" s="22"/>
      <c r="AB8" s="22">
        <v>9.8591549295774641</v>
      </c>
      <c r="AC8" s="22"/>
      <c r="AD8" s="22"/>
      <c r="AE8" s="22">
        <v>6.9444444444444446</v>
      </c>
      <c r="AF8" s="22"/>
      <c r="AG8" s="22"/>
      <c r="AH8" s="22"/>
      <c r="AI8" s="22"/>
      <c r="AJ8" s="22"/>
      <c r="AK8" s="22"/>
      <c r="AL8" s="22"/>
      <c r="AP8">
        <f t="shared" si="0"/>
        <v>12.385599895670317</v>
      </c>
      <c r="AQ8">
        <f t="shared" si="1"/>
        <v>12.17</v>
      </c>
      <c r="AR8" t="e">
        <f t="shared" ca="1" si="2"/>
        <v>#NAME?</v>
      </c>
      <c r="AS8" t="e">
        <f t="shared" ca="1" si="3"/>
        <v>#NAME?</v>
      </c>
      <c r="AT8">
        <f t="shared" si="4"/>
        <v>6</v>
      </c>
      <c r="AU8">
        <f t="shared" si="5"/>
        <v>0</v>
      </c>
      <c r="AV8">
        <v>12.385599895670317</v>
      </c>
    </row>
    <row r="9" spans="1:59" x14ac:dyDescent="0.25">
      <c r="A9" s="10" t="s">
        <v>112</v>
      </c>
      <c r="B9" s="11" t="s">
        <v>111</v>
      </c>
      <c r="C9" s="11"/>
      <c r="D9" s="11"/>
      <c r="E9" s="11"/>
      <c r="F9" s="11">
        <v>13.18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>
        <v>10.38</v>
      </c>
      <c r="R9" s="11"/>
      <c r="S9" s="11"/>
      <c r="T9" s="11"/>
      <c r="U9" s="11"/>
      <c r="V9" s="11"/>
      <c r="W9" s="11"/>
      <c r="X9" s="11">
        <v>4.7</v>
      </c>
      <c r="Y9" s="12"/>
      <c r="Z9" s="22"/>
      <c r="AA9" s="22">
        <v>10.44776119402985</v>
      </c>
      <c r="AB9" s="22">
        <v>7.3529411764705888</v>
      </c>
      <c r="AC9" s="22"/>
      <c r="AD9" s="22"/>
      <c r="AE9" s="22">
        <v>14.084507042253522</v>
      </c>
      <c r="AF9" s="22"/>
      <c r="AG9" s="22"/>
      <c r="AH9" s="22"/>
      <c r="AI9" s="22"/>
      <c r="AJ9" s="22"/>
      <c r="AK9" s="22"/>
      <c r="AL9" s="22"/>
      <c r="AP9">
        <f t="shared" si="0"/>
        <v>10.024201568792327</v>
      </c>
      <c r="AQ9">
        <f t="shared" si="1"/>
        <v>10.413880597014925</v>
      </c>
      <c r="AR9" t="e">
        <f t="shared" ca="1" si="2"/>
        <v>#NAME?</v>
      </c>
      <c r="AS9" t="e">
        <f t="shared" ca="1" si="3"/>
        <v>#NAME?</v>
      </c>
      <c r="AT9">
        <f t="shared" si="4"/>
        <v>6</v>
      </c>
      <c r="AU9">
        <f t="shared" si="5"/>
        <v>0</v>
      </c>
      <c r="BF9">
        <v>10.024201568792327</v>
      </c>
    </row>
    <row r="10" spans="1:59" x14ac:dyDescent="0.25">
      <c r="A10" s="10" t="s">
        <v>72</v>
      </c>
      <c r="B10" s="11" t="s">
        <v>144</v>
      </c>
      <c r="C10" s="11"/>
      <c r="D10" s="11"/>
      <c r="E10" s="11"/>
      <c r="F10" s="11"/>
      <c r="G10" s="11"/>
      <c r="H10" s="11">
        <v>5.94</v>
      </c>
      <c r="I10" s="11"/>
      <c r="J10" s="11"/>
      <c r="K10" s="11"/>
      <c r="L10" s="11"/>
      <c r="M10" s="11">
        <v>20.27</v>
      </c>
      <c r="N10" s="11"/>
      <c r="O10" s="11"/>
      <c r="P10" s="11">
        <v>4.93</v>
      </c>
      <c r="Q10" s="11"/>
      <c r="R10" s="11"/>
      <c r="S10" s="11"/>
      <c r="T10" s="11"/>
      <c r="U10" s="11"/>
      <c r="V10" s="11"/>
      <c r="W10" s="11"/>
      <c r="X10" s="11"/>
      <c r="Y10" s="12"/>
      <c r="Z10" s="22">
        <v>17.333333333333336</v>
      </c>
      <c r="AA10" s="22">
        <v>5.3333333333333339</v>
      </c>
      <c r="AB10" s="22"/>
      <c r="AC10" s="22"/>
      <c r="AD10" s="22"/>
      <c r="AE10" s="22">
        <v>4.225352112676056</v>
      </c>
      <c r="AF10" s="22"/>
      <c r="AG10" s="22"/>
      <c r="AH10" s="22"/>
      <c r="AI10" s="22"/>
      <c r="AJ10" s="22"/>
      <c r="AK10" s="22"/>
      <c r="AL10" s="22"/>
      <c r="AP10">
        <f t="shared" si="0"/>
        <v>9.6720031298904541</v>
      </c>
      <c r="AQ10">
        <f t="shared" si="1"/>
        <v>5.6366666666666667</v>
      </c>
      <c r="AR10" t="e">
        <f t="shared" ca="1" si="2"/>
        <v>#NAME?</v>
      </c>
      <c r="AS10" t="e">
        <f t="shared" ca="1" si="3"/>
        <v>#NAME?</v>
      </c>
      <c r="AT10">
        <f t="shared" si="4"/>
        <v>6</v>
      </c>
      <c r="AU10">
        <f t="shared" si="5"/>
        <v>0</v>
      </c>
      <c r="AX10">
        <v>9.6720031298904541</v>
      </c>
    </row>
    <row r="11" spans="1:59" x14ac:dyDescent="0.25">
      <c r="A11" s="10" t="s">
        <v>72</v>
      </c>
      <c r="B11" s="11" t="s">
        <v>146</v>
      </c>
      <c r="C11" s="11"/>
      <c r="D11" s="11"/>
      <c r="E11" s="11"/>
      <c r="F11" s="11"/>
      <c r="G11" s="11"/>
      <c r="H11" s="11"/>
      <c r="I11" s="11">
        <v>13.92</v>
      </c>
      <c r="J11" s="11"/>
      <c r="K11" s="11"/>
      <c r="L11" s="11"/>
      <c r="M11" s="11"/>
      <c r="N11" s="11">
        <v>11.53</v>
      </c>
      <c r="O11" s="11"/>
      <c r="P11" s="11"/>
      <c r="Q11" s="11"/>
      <c r="R11" s="11"/>
      <c r="S11" s="11"/>
      <c r="T11" s="11"/>
      <c r="U11" s="11"/>
      <c r="V11" s="11"/>
      <c r="W11" s="11"/>
      <c r="X11" s="11">
        <v>7.4</v>
      </c>
      <c r="Y11" s="12"/>
      <c r="Z11" s="22">
        <v>11.842105263157894</v>
      </c>
      <c r="AA11" s="22">
        <v>9.4594594594594597</v>
      </c>
      <c r="AB11" s="22"/>
      <c r="AC11" s="22"/>
      <c r="AD11" s="22"/>
      <c r="AE11" s="22">
        <v>18.055555555555554</v>
      </c>
      <c r="AF11" s="22"/>
      <c r="AG11" s="22"/>
      <c r="AH11" s="22"/>
      <c r="AI11" s="22"/>
      <c r="AJ11" s="22"/>
      <c r="AK11" s="22"/>
      <c r="AL11" s="22"/>
      <c r="AP11">
        <f t="shared" si="0"/>
        <v>12.034520046362152</v>
      </c>
      <c r="AQ11">
        <f t="shared" si="1"/>
        <v>11.686052631578946</v>
      </c>
      <c r="AR11" t="e">
        <f t="shared" ca="1" si="2"/>
        <v>#NAME?</v>
      </c>
      <c r="AS11" t="e">
        <f t="shared" ca="1" si="3"/>
        <v>#NAME?</v>
      </c>
      <c r="AT11">
        <f t="shared" si="4"/>
        <v>6</v>
      </c>
      <c r="AU11">
        <f t="shared" si="5"/>
        <v>0</v>
      </c>
      <c r="AZ11">
        <v>12.034520046362152</v>
      </c>
      <c r="BD11">
        <v>12.034520046362152</v>
      </c>
    </row>
    <row r="12" spans="1:59" x14ac:dyDescent="0.25">
      <c r="A12" s="10" t="s">
        <v>72</v>
      </c>
      <c r="B12" s="11" t="s">
        <v>71</v>
      </c>
      <c r="C12" s="11">
        <v>19.760000000000002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3.94</v>
      </c>
      <c r="S12" s="11"/>
      <c r="T12" s="11"/>
      <c r="U12" s="11"/>
      <c r="V12" s="11"/>
      <c r="W12" s="11"/>
      <c r="X12" s="11"/>
      <c r="Y12" s="12"/>
      <c r="Z12" s="22"/>
      <c r="AA12" s="22">
        <v>9.5890410958904102</v>
      </c>
      <c r="AB12" s="22">
        <v>17.142857142857142</v>
      </c>
      <c r="AC12" s="22"/>
      <c r="AD12" s="22"/>
      <c r="AE12" s="22">
        <v>23.287671232876711</v>
      </c>
      <c r="AF12" s="22"/>
      <c r="AG12" s="22"/>
      <c r="AH12" s="22"/>
      <c r="AI12" s="22"/>
      <c r="AJ12" s="22"/>
      <c r="AK12" s="22"/>
      <c r="AL12" s="22"/>
      <c r="AP12">
        <f t="shared" si="0"/>
        <v>14.743913894324852</v>
      </c>
      <c r="AQ12">
        <f t="shared" si="1"/>
        <v>17.142857142857142</v>
      </c>
      <c r="AR12" t="e">
        <f t="shared" ca="1" si="2"/>
        <v>#NAME?</v>
      </c>
      <c r="AS12" t="e">
        <f t="shared" ca="1" si="3"/>
        <v>#NAME?</v>
      </c>
      <c r="AT12">
        <f t="shared" si="4"/>
        <v>5</v>
      </c>
      <c r="AU12">
        <f t="shared" si="5"/>
        <v>1</v>
      </c>
      <c r="AY12">
        <v>14.743913894324852</v>
      </c>
    </row>
    <row r="13" spans="1:59" x14ac:dyDescent="0.25">
      <c r="A13" s="10" t="s">
        <v>120</v>
      </c>
      <c r="B13" s="11" t="s">
        <v>119</v>
      </c>
      <c r="C13" s="11"/>
      <c r="D13" s="11"/>
      <c r="E13" s="11"/>
      <c r="F13" s="11">
        <v>29.34</v>
      </c>
      <c r="G13" s="11"/>
      <c r="H13" s="11"/>
      <c r="I13" s="11"/>
      <c r="J13" s="11"/>
      <c r="K13" s="11"/>
      <c r="L13" s="11">
        <v>36.92</v>
      </c>
      <c r="M13" s="11"/>
      <c r="N13" s="11"/>
      <c r="O13" s="11"/>
      <c r="P13" s="11"/>
      <c r="Q13" s="11"/>
      <c r="R13" s="11">
        <v>24</v>
      </c>
      <c r="S13" s="11"/>
      <c r="T13" s="11"/>
      <c r="U13" s="11"/>
      <c r="V13" s="11"/>
      <c r="W13" s="11"/>
      <c r="X13" s="11">
        <v>22.22</v>
      </c>
      <c r="Y13" s="12"/>
      <c r="Z13" s="22">
        <v>39.24050632911392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>
        <v>31.818181818181817</v>
      </c>
      <c r="AP13">
        <f t="shared" si="0"/>
        <v>30.589781357882625</v>
      </c>
      <c r="AQ13">
        <f t="shared" si="1"/>
        <v>30.579090909090908</v>
      </c>
      <c r="AR13" t="e">
        <f t="shared" ca="1" si="2"/>
        <v>#NAME?</v>
      </c>
      <c r="AS13" t="e">
        <f t="shared" ca="1" si="3"/>
        <v>#NAME?</v>
      </c>
      <c r="AT13">
        <f t="shared" si="4"/>
        <v>6</v>
      </c>
      <c r="AU13">
        <f t="shared" si="5"/>
        <v>0</v>
      </c>
      <c r="BG13">
        <v>30.344101265822786</v>
      </c>
    </row>
    <row r="14" spans="1:59" x14ac:dyDescent="0.25">
      <c r="A14" s="10" t="s">
        <v>64</v>
      </c>
      <c r="B14" s="11">
        <v>150213</v>
      </c>
      <c r="C14" s="11">
        <v>30.58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>
        <v>19.71</v>
      </c>
      <c r="P14" s="11"/>
      <c r="Q14" s="11"/>
      <c r="R14" s="11"/>
      <c r="S14" s="11"/>
      <c r="T14" s="11"/>
      <c r="U14" s="11"/>
      <c r="V14" s="11"/>
      <c r="W14" s="11"/>
      <c r="X14" s="11"/>
      <c r="Y14" s="12"/>
      <c r="Z14" s="22">
        <v>18.181818181818183</v>
      </c>
      <c r="AA14" s="22">
        <v>20.833333333333336</v>
      </c>
      <c r="AB14" s="22">
        <v>12.121212121212121</v>
      </c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>
        <v>1.4925373134328357</v>
      </c>
      <c r="AP14">
        <f t="shared" si="0"/>
        <v>17.153150158299415</v>
      </c>
      <c r="AQ14">
        <f t="shared" si="1"/>
        <v>18.94590909090909</v>
      </c>
      <c r="AR14" t="e">
        <f t="shared" ca="1" si="2"/>
        <v>#NAME?</v>
      </c>
      <c r="AS14" t="e">
        <f t="shared" ca="1" si="3"/>
        <v>#NAME?</v>
      </c>
      <c r="AT14">
        <f t="shared" si="4"/>
        <v>6</v>
      </c>
      <c r="AU14">
        <f t="shared" si="5"/>
        <v>0</v>
      </c>
      <c r="BE14">
        <v>20.28527272727273</v>
      </c>
    </row>
    <row r="15" spans="1:59" x14ac:dyDescent="0.25">
      <c r="A15" s="10" t="s">
        <v>104</v>
      </c>
      <c r="B15" s="11">
        <v>101011</v>
      </c>
      <c r="C15" s="11"/>
      <c r="D15" s="11"/>
      <c r="E15" s="11">
        <v>20.28</v>
      </c>
      <c r="F15" s="11"/>
      <c r="G15" s="11"/>
      <c r="H15" s="11"/>
      <c r="I15" s="11"/>
      <c r="J15" s="11"/>
      <c r="K15" s="11"/>
      <c r="L15" s="11">
        <v>6.94</v>
      </c>
      <c r="M15" s="11"/>
      <c r="N15" s="11"/>
      <c r="O15" s="11">
        <v>23.37</v>
      </c>
      <c r="P15" s="11"/>
      <c r="Q15" s="11"/>
      <c r="R15" s="11"/>
      <c r="S15" s="11"/>
      <c r="T15" s="11"/>
      <c r="U15" s="11"/>
      <c r="V15" s="11"/>
      <c r="W15" s="11"/>
      <c r="X15" s="11"/>
      <c r="Y15" s="12">
        <v>16.43835616438356</v>
      </c>
      <c r="Z15" s="22">
        <v>26.666666666666668</v>
      </c>
      <c r="AA15" s="22"/>
      <c r="AB15" s="22">
        <v>20.588235294117645</v>
      </c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P15">
        <f t="shared" si="0"/>
        <v>19.047209687527982</v>
      </c>
      <c r="AQ15">
        <f t="shared" si="1"/>
        <v>20.434117647058823</v>
      </c>
      <c r="AR15" t="e">
        <f t="shared" ca="1" si="2"/>
        <v>#NAME?</v>
      </c>
      <c r="AS15" t="e">
        <f t="shared" ca="1" si="3"/>
        <v>#NAME?</v>
      </c>
      <c r="AT15">
        <f t="shared" si="4"/>
        <v>6</v>
      </c>
      <c r="AU15">
        <f t="shared" si="5"/>
        <v>0</v>
      </c>
      <c r="BE15">
        <v>19.047209687527982</v>
      </c>
    </row>
    <row r="16" spans="1:59" x14ac:dyDescent="0.25">
      <c r="A16" s="10" t="s">
        <v>101</v>
      </c>
      <c r="B16" s="11" t="s">
        <v>91</v>
      </c>
      <c r="C16" s="11"/>
      <c r="D16" s="11"/>
      <c r="E16" s="11"/>
      <c r="F16" s="11"/>
      <c r="G16" s="11"/>
      <c r="H16" s="11"/>
      <c r="I16" s="11"/>
      <c r="J16" s="11">
        <v>12.04</v>
      </c>
      <c r="K16" s="11"/>
      <c r="L16" s="11"/>
      <c r="M16" s="11"/>
      <c r="N16" s="11">
        <v>19.71</v>
      </c>
      <c r="O16" s="11"/>
      <c r="P16" s="11"/>
      <c r="Q16" s="11"/>
      <c r="R16" s="11"/>
      <c r="S16" s="11">
        <v>15.65</v>
      </c>
      <c r="T16" s="11"/>
      <c r="U16" s="11"/>
      <c r="V16" s="11"/>
      <c r="W16" s="11"/>
      <c r="X16" s="11"/>
      <c r="Y16" s="12"/>
      <c r="Z16" s="22"/>
      <c r="AA16" s="22">
        <v>38.235294117647058</v>
      </c>
      <c r="AB16" s="22">
        <v>21.428571428571427</v>
      </c>
      <c r="AC16" s="22"/>
      <c r="AD16" s="22"/>
      <c r="AE16" s="22"/>
      <c r="AF16" s="22">
        <v>27.27272727272727</v>
      </c>
      <c r="AG16" s="22"/>
      <c r="AH16" s="22"/>
      <c r="AI16" s="22"/>
      <c r="AJ16" s="22"/>
      <c r="AK16" s="22"/>
      <c r="AL16" s="22"/>
      <c r="AP16">
        <f t="shared" si="0"/>
        <v>22.389432136490957</v>
      </c>
      <c r="AQ16">
        <f t="shared" si="1"/>
        <v>20.569285714285712</v>
      </c>
      <c r="AR16" t="e">
        <f t="shared" ca="1" si="2"/>
        <v>#NAME?</v>
      </c>
      <c r="AS16" t="e">
        <f t="shared" ca="1" si="3"/>
        <v>#NAME?</v>
      </c>
      <c r="AT16">
        <f t="shared" si="4"/>
        <v>6</v>
      </c>
      <c r="AU16">
        <f t="shared" si="5"/>
        <v>0</v>
      </c>
      <c r="AZ16">
        <v>22.389432136490957</v>
      </c>
      <c r="BG16">
        <v>22.389432136490957</v>
      </c>
    </row>
    <row r="17" spans="1:59" x14ac:dyDescent="0.25">
      <c r="A17" s="10" t="s">
        <v>101</v>
      </c>
      <c r="B17" s="11" t="s">
        <v>92</v>
      </c>
      <c r="C17" s="11"/>
      <c r="D17" s="11"/>
      <c r="E17" s="11"/>
      <c r="F17" s="11">
        <v>17.89</v>
      </c>
      <c r="G17" s="11"/>
      <c r="H17" s="11"/>
      <c r="I17" s="11"/>
      <c r="J17" s="11"/>
      <c r="K17" s="11"/>
      <c r="L17" s="11">
        <v>18.05</v>
      </c>
      <c r="M17" s="11"/>
      <c r="N17" s="11"/>
      <c r="O17" s="11"/>
      <c r="P17" s="11">
        <v>20.51</v>
      </c>
      <c r="Q17" s="11"/>
      <c r="R17" s="11"/>
      <c r="S17" s="11"/>
      <c r="T17" s="11"/>
      <c r="U17" s="11"/>
      <c r="V17" s="11"/>
      <c r="W17" s="11">
        <v>10.119999999999999</v>
      </c>
      <c r="X17" s="11">
        <v>12.82</v>
      </c>
      <c r="Y17" s="12"/>
      <c r="Z17" s="22"/>
      <c r="AA17" s="22"/>
      <c r="AB17" s="22">
        <v>16.43835616438356</v>
      </c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P17">
        <f t="shared" si="0"/>
        <v>15.97139269406393</v>
      </c>
      <c r="AQ17">
        <f t="shared" si="1"/>
        <v>17.164178082191782</v>
      </c>
      <c r="AR17" t="e">
        <f t="shared" ca="1" si="2"/>
        <v>#NAME?</v>
      </c>
      <c r="AS17" t="e">
        <f t="shared" ca="1" si="3"/>
        <v>#NAME?</v>
      </c>
      <c r="AT17">
        <f t="shared" si="4"/>
        <v>6</v>
      </c>
      <c r="AU17">
        <f t="shared" si="5"/>
        <v>0</v>
      </c>
      <c r="BE17">
        <v>15.97139269406393</v>
      </c>
    </row>
    <row r="18" spans="1:59" x14ac:dyDescent="0.25">
      <c r="A18" s="10" t="s">
        <v>101</v>
      </c>
      <c r="B18" s="11" t="s">
        <v>93</v>
      </c>
      <c r="C18" s="11"/>
      <c r="D18" s="11"/>
      <c r="E18" s="11">
        <v>25.92</v>
      </c>
      <c r="F18" s="11"/>
      <c r="G18" s="11"/>
      <c r="H18" s="11"/>
      <c r="I18" s="11"/>
      <c r="J18" s="11"/>
      <c r="K18" s="11"/>
      <c r="L18" s="11">
        <v>18.05</v>
      </c>
      <c r="M18" s="11"/>
      <c r="N18" s="11"/>
      <c r="O18" s="11"/>
      <c r="P18" s="11"/>
      <c r="Q18" s="11">
        <v>33.76</v>
      </c>
      <c r="R18" s="11"/>
      <c r="S18" s="11"/>
      <c r="T18" s="11"/>
      <c r="U18" s="11"/>
      <c r="V18" s="11"/>
      <c r="W18" s="11"/>
      <c r="X18" s="11">
        <v>23.8</v>
      </c>
      <c r="Y18" s="12"/>
      <c r="Z18" s="22">
        <v>22.077922077922079</v>
      </c>
      <c r="AA18" s="22"/>
      <c r="AB18" s="22"/>
      <c r="AC18" s="22"/>
      <c r="AD18" s="22"/>
      <c r="AE18" s="22"/>
      <c r="AF18" s="22">
        <v>25.333333333333336</v>
      </c>
      <c r="AG18" s="22"/>
      <c r="AH18" s="22"/>
      <c r="AI18" s="22"/>
      <c r="AJ18" s="22"/>
      <c r="AK18" s="22"/>
      <c r="AL18" s="22"/>
      <c r="AP18">
        <f t="shared" si="0"/>
        <v>24.823542568542567</v>
      </c>
      <c r="AQ18">
        <f t="shared" si="1"/>
        <v>24.56666666666667</v>
      </c>
      <c r="AR18" t="e">
        <f t="shared" ca="1" si="2"/>
        <v>#NAME?</v>
      </c>
      <c r="AS18" t="e">
        <f t="shared" ca="1" si="3"/>
        <v>#NAME?</v>
      </c>
      <c r="AT18">
        <f t="shared" si="4"/>
        <v>6</v>
      </c>
      <c r="AU18">
        <f t="shared" si="5"/>
        <v>0</v>
      </c>
      <c r="BC18">
        <v>24.823542568542567</v>
      </c>
      <c r="BF18">
        <v>24.823542568542567</v>
      </c>
    </row>
    <row r="19" spans="1:59" x14ac:dyDescent="0.25">
      <c r="A19" s="10" t="s">
        <v>101</v>
      </c>
      <c r="B19" s="11" t="s">
        <v>98</v>
      </c>
      <c r="C19" s="11"/>
      <c r="D19" s="11"/>
      <c r="E19" s="11"/>
      <c r="F19" s="11"/>
      <c r="G19" s="11">
        <v>7.77</v>
      </c>
      <c r="H19" s="11"/>
      <c r="I19" s="11"/>
      <c r="J19" s="11"/>
      <c r="K19" s="11"/>
      <c r="L19" s="11"/>
      <c r="M19" s="11">
        <v>33.799999999999997</v>
      </c>
      <c r="N19" s="11"/>
      <c r="O19" s="11">
        <v>24.7</v>
      </c>
      <c r="P19" s="11"/>
      <c r="Q19" s="11"/>
      <c r="R19" s="11"/>
      <c r="S19" s="11"/>
      <c r="T19" s="11">
        <v>12.03</v>
      </c>
      <c r="U19" s="11"/>
      <c r="V19" s="11"/>
      <c r="W19" s="11"/>
      <c r="X19" s="11"/>
      <c r="Y19" s="12">
        <v>22.340425531914892</v>
      </c>
      <c r="Z19" s="22"/>
      <c r="AA19" s="22"/>
      <c r="AB19" s="22">
        <v>7.59493670886076</v>
      </c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P19">
        <f t="shared" si="0"/>
        <v>18.039227040129273</v>
      </c>
      <c r="AQ19">
        <f t="shared" si="1"/>
        <v>17.185212765957445</v>
      </c>
      <c r="AR19" t="e">
        <f t="shared" ca="1" si="2"/>
        <v>#NAME?</v>
      </c>
      <c r="AS19" t="e">
        <f t="shared" ca="1" si="3"/>
        <v>#NAME?</v>
      </c>
      <c r="AT19">
        <f t="shared" si="4"/>
        <v>6</v>
      </c>
      <c r="AU19">
        <f t="shared" si="5"/>
        <v>0</v>
      </c>
      <c r="BD19">
        <v>18.039227040129273</v>
      </c>
    </row>
    <row r="20" spans="1:59" x14ac:dyDescent="0.25">
      <c r="A20" s="10" t="s">
        <v>65</v>
      </c>
      <c r="B20" s="11">
        <v>100901</v>
      </c>
      <c r="C20" s="11">
        <v>3.4</v>
      </c>
      <c r="D20" s="11"/>
      <c r="E20" s="11"/>
      <c r="F20" s="11"/>
      <c r="G20" s="11"/>
      <c r="H20" s="11"/>
      <c r="I20" s="11"/>
      <c r="J20" s="11"/>
      <c r="K20" s="11">
        <v>1.2</v>
      </c>
      <c r="L20" s="11"/>
      <c r="M20" s="11"/>
      <c r="N20" s="11">
        <v>1.21</v>
      </c>
      <c r="O20" s="11"/>
      <c r="P20" s="11"/>
      <c r="Q20" s="11"/>
      <c r="R20" s="11"/>
      <c r="S20" s="11"/>
      <c r="T20" s="11"/>
      <c r="U20" s="11"/>
      <c r="V20" s="11"/>
      <c r="W20" s="11">
        <v>0</v>
      </c>
      <c r="X20" s="11"/>
      <c r="Y20" s="12">
        <v>2.8571428571428572</v>
      </c>
      <c r="Z20" s="22"/>
      <c r="AA20" s="22"/>
      <c r="AB20" s="22">
        <v>6.756756756756757</v>
      </c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P20">
        <f t="shared" si="0"/>
        <v>2.5706499356499357</v>
      </c>
      <c r="AQ20">
        <f t="shared" si="1"/>
        <v>2.0335714285714284</v>
      </c>
      <c r="AR20" t="e">
        <f t="shared" ca="1" si="2"/>
        <v>#NAME?</v>
      </c>
      <c r="AS20" t="e">
        <f t="shared" ca="1" si="3"/>
        <v>#NAME?</v>
      </c>
      <c r="AT20">
        <f t="shared" si="4"/>
        <v>6</v>
      </c>
      <c r="AU20">
        <f t="shared" si="5"/>
        <v>0</v>
      </c>
      <c r="AV20">
        <v>2.5706499356499357</v>
      </c>
    </row>
    <row r="21" spans="1:59" ht="15.75" customHeight="1" x14ac:dyDescent="0.25">
      <c r="A21" s="10" t="s">
        <v>151</v>
      </c>
      <c r="B21" s="11" t="s">
        <v>123</v>
      </c>
      <c r="C21" s="11"/>
      <c r="D21" s="11"/>
      <c r="E21" s="11"/>
      <c r="F21" s="11"/>
      <c r="G21" s="11"/>
      <c r="H21" s="11"/>
      <c r="I21" s="11"/>
      <c r="J21" s="11"/>
      <c r="K21" s="11">
        <v>19.27</v>
      </c>
      <c r="L21" s="11"/>
      <c r="M21" s="11"/>
      <c r="N21" s="11"/>
      <c r="O21" s="11">
        <v>14.08</v>
      </c>
      <c r="P21" s="11"/>
      <c r="Q21" s="11"/>
      <c r="R21" s="11"/>
      <c r="S21" s="11">
        <v>15.55</v>
      </c>
      <c r="T21" s="11"/>
      <c r="U21" s="11"/>
      <c r="V21" s="11"/>
      <c r="W21" s="11"/>
      <c r="X21" s="11"/>
      <c r="Y21" s="12">
        <v>25.333333333333336</v>
      </c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>
        <v>31.25</v>
      </c>
      <c r="AM21">
        <v>17.910447761194028</v>
      </c>
      <c r="AP21">
        <f t="shared" si="0"/>
        <v>20.565630182421231</v>
      </c>
      <c r="AQ21">
        <f t="shared" si="1"/>
        <v>18.590223880597016</v>
      </c>
      <c r="AR21" t="e">
        <f t="shared" ca="1" si="2"/>
        <v>#NAME?</v>
      </c>
      <c r="AS21" t="e">
        <f t="shared" ca="1" si="3"/>
        <v>#NAME?</v>
      </c>
      <c r="AT21">
        <f t="shared" si="4"/>
        <v>6</v>
      </c>
      <c r="AU21">
        <f t="shared" si="5"/>
        <v>0</v>
      </c>
      <c r="BC21">
        <v>14.485333333333335</v>
      </c>
      <c r="BF21">
        <v>14.485333333333335</v>
      </c>
    </row>
    <row r="22" spans="1:59" ht="15.75" customHeight="1" x14ac:dyDescent="0.25">
      <c r="A22" s="10" t="s">
        <v>151</v>
      </c>
      <c r="B22" s="11" t="s">
        <v>124</v>
      </c>
      <c r="C22" s="11"/>
      <c r="D22" s="11"/>
      <c r="E22" s="11"/>
      <c r="F22" s="11"/>
      <c r="G22" s="11"/>
      <c r="H22" s="11"/>
      <c r="I22" s="11">
        <v>8.33</v>
      </c>
      <c r="J22" s="11"/>
      <c r="K22" s="11"/>
      <c r="L22" s="11"/>
      <c r="M22" s="11"/>
      <c r="N22" s="11">
        <v>8.86</v>
      </c>
      <c r="O22" s="11"/>
      <c r="P22" s="11"/>
      <c r="Q22" s="11"/>
      <c r="R22" s="11"/>
      <c r="S22" s="11">
        <v>22.5</v>
      </c>
      <c r="T22" s="11"/>
      <c r="U22" s="11"/>
      <c r="V22" s="11"/>
      <c r="W22" s="11"/>
      <c r="X22" s="11">
        <v>8.86</v>
      </c>
      <c r="Y22" s="12"/>
      <c r="Z22" s="22"/>
      <c r="AA22" s="22"/>
      <c r="AB22" s="22">
        <v>16.176470588235293</v>
      </c>
      <c r="AC22" s="22"/>
      <c r="AD22" s="22"/>
      <c r="AE22" s="22"/>
      <c r="AF22" s="22">
        <v>27.27272727272727</v>
      </c>
      <c r="AG22" s="22"/>
      <c r="AH22" s="22"/>
      <c r="AI22" s="22">
        <v>9.5238095238095237</v>
      </c>
      <c r="AJ22" s="22"/>
      <c r="AK22" s="22"/>
      <c r="AL22" s="22"/>
      <c r="AP22">
        <f t="shared" si="0"/>
        <v>14.503286769253153</v>
      </c>
      <c r="AQ22">
        <f t="shared" si="1"/>
        <v>9.5238095238095237</v>
      </c>
      <c r="AR22" t="e">
        <f t="shared" ca="1" si="2"/>
        <v>#NAME?</v>
      </c>
      <c r="AS22" t="e">
        <f t="shared" ca="1" si="3"/>
        <v>#NAME?</v>
      </c>
      <c r="AT22">
        <f t="shared" si="4"/>
        <v>7</v>
      </c>
      <c r="AU22">
        <f t="shared" si="5"/>
        <v>-1</v>
      </c>
      <c r="AW22">
        <v>16.62783957219251</v>
      </c>
    </row>
    <row r="23" spans="1:59" ht="15.75" customHeight="1" x14ac:dyDescent="0.25">
      <c r="A23" s="10" t="s">
        <v>87</v>
      </c>
      <c r="B23" s="11" t="s">
        <v>99</v>
      </c>
      <c r="C23" s="11"/>
      <c r="D23" s="11"/>
      <c r="E23" s="11"/>
      <c r="F23" s="11"/>
      <c r="G23" s="11">
        <v>16.84</v>
      </c>
      <c r="H23" s="11"/>
      <c r="I23" s="11"/>
      <c r="J23" s="11"/>
      <c r="K23" s="11"/>
      <c r="L23" s="11"/>
      <c r="M23" s="11">
        <v>32.39</v>
      </c>
      <c r="N23" s="11"/>
      <c r="O23" s="11"/>
      <c r="P23" s="11">
        <v>26.25</v>
      </c>
      <c r="Q23" s="11"/>
      <c r="R23" s="11"/>
      <c r="S23" s="11"/>
      <c r="T23" s="11"/>
      <c r="U23" s="11" t="s">
        <v>207</v>
      </c>
      <c r="V23" s="11"/>
      <c r="W23" s="11"/>
      <c r="X23" s="11"/>
      <c r="Y23" s="12"/>
      <c r="Z23" s="22"/>
      <c r="AA23" s="22"/>
      <c r="AB23" s="22"/>
      <c r="AC23" s="22">
        <v>33.766233766233768</v>
      </c>
      <c r="AD23" s="22">
        <v>36.111111111111107</v>
      </c>
      <c r="AE23" s="22"/>
      <c r="AF23" s="22"/>
      <c r="AG23" s="22">
        <v>37.313432835820898</v>
      </c>
      <c r="AH23" s="22"/>
      <c r="AI23" s="22"/>
      <c r="AJ23" s="22"/>
      <c r="AK23" s="22"/>
      <c r="AL23" s="22"/>
      <c r="AP23">
        <f t="shared" si="0"/>
        <v>30.44512961886096</v>
      </c>
      <c r="AQ23">
        <f t="shared" si="1"/>
        <v>33.078116883116884</v>
      </c>
      <c r="AR23" t="e">
        <f t="shared" ca="1" si="2"/>
        <v>#NAME?</v>
      </c>
      <c r="AS23" t="e">
        <f t="shared" ca="1" si="3"/>
        <v>#NAME?</v>
      </c>
      <c r="AT23">
        <f t="shared" si="4"/>
        <v>6</v>
      </c>
      <c r="AU23">
        <f t="shared" si="5"/>
        <v>0</v>
      </c>
      <c r="AZ23">
        <v>30.44512961886096</v>
      </c>
    </row>
    <row r="24" spans="1:59" ht="15.75" customHeight="1" x14ac:dyDescent="0.25">
      <c r="A24" s="10" t="s">
        <v>87</v>
      </c>
      <c r="B24" s="11" t="s">
        <v>86</v>
      </c>
      <c r="C24" s="11"/>
      <c r="D24" s="11">
        <v>33.33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12.96</v>
      </c>
      <c r="O24" s="11"/>
      <c r="P24" s="11"/>
      <c r="Q24" s="11"/>
      <c r="R24" s="11"/>
      <c r="S24" s="11"/>
      <c r="T24" s="11">
        <v>13.58</v>
      </c>
      <c r="U24" s="11"/>
      <c r="V24" s="11"/>
      <c r="W24" s="11"/>
      <c r="X24" s="11">
        <v>25.6</v>
      </c>
      <c r="Y24" s="12"/>
      <c r="Z24" s="22"/>
      <c r="AA24" s="22"/>
      <c r="AB24" s="22"/>
      <c r="AC24" s="22">
        <v>39.24050632911392</v>
      </c>
      <c r="AD24" s="22">
        <v>36.986301369863014</v>
      </c>
      <c r="AE24" s="22"/>
      <c r="AF24" s="22"/>
      <c r="AG24" s="22"/>
      <c r="AH24" s="22"/>
      <c r="AI24" s="22"/>
      <c r="AJ24" s="22"/>
      <c r="AK24" s="22"/>
      <c r="AL24" s="22"/>
      <c r="AP24">
        <f t="shared" si="0"/>
        <v>26.949467949829486</v>
      </c>
      <c r="AQ24">
        <f t="shared" si="1"/>
        <v>29.465</v>
      </c>
      <c r="AR24" t="e">
        <f t="shared" ca="1" si="2"/>
        <v>#NAME?</v>
      </c>
      <c r="AS24" t="e">
        <f t="shared" ca="1" si="3"/>
        <v>#NAME?</v>
      </c>
      <c r="AT24">
        <f t="shared" si="4"/>
        <v>6</v>
      </c>
      <c r="AU24">
        <f t="shared" si="5"/>
        <v>0</v>
      </c>
      <c r="BB24">
        <v>26.949467949829486</v>
      </c>
      <c r="BE24">
        <v>26.949467949829486</v>
      </c>
    </row>
    <row r="25" spans="1:59" ht="15.75" customHeight="1" x14ac:dyDescent="0.25">
      <c r="A25" s="10" t="s">
        <v>131</v>
      </c>
      <c r="B25" s="11" t="s">
        <v>108</v>
      </c>
      <c r="C25" s="11"/>
      <c r="D25" s="11"/>
      <c r="E25" s="11"/>
      <c r="F25" s="11"/>
      <c r="G25" s="11"/>
      <c r="H25" s="11"/>
      <c r="I25" s="11"/>
      <c r="J25" s="11">
        <v>7.31</v>
      </c>
      <c r="K25" s="11"/>
      <c r="L25" s="11"/>
      <c r="M25" s="11">
        <v>17.100000000000001</v>
      </c>
      <c r="N25" s="11"/>
      <c r="O25" s="11"/>
      <c r="P25" s="11"/>
      <c r="Q25" s="11"/>
      <c r="R25" s="11">
        <v>11.68</v>
      </c>
      <c r="S25" s="11"/>
      <c r="T25" s="11"/>
      <c r="U25" s="11"/>
      <c r="V25" s="11">
        <v>10.11</v>
      </c>
      <c r="W25" s="11"/>
      <c r="X25" s="11"/>
      <c r="Y25" s="12"/>
      <c r="Z25" s="22"/>
      <c r="AA25" s="22"/>
      <c r="AB25" s="22"/>
      <c r="AC25" s="22">
        <v>9.7826086956521738</v>
      </c>
      <c r="AD25" s="22"/>
      <c r="AE25" s="22"/>
      <c r="AF25" s="22">
        <v>25</v>
      </c>
      <c r="AG25" s="22"/>
      <c r="AH25" s="22"/>
      <c r="AI25" s="22"/>
      <c r="AJ25" s="22">
        <v>14.0625</v>
      </c>
      <c r="AK25" s="22"/>
      <c r="AL25" s="22"/>
      <c r="AP25">
        <f t="shared" si="0"/>
        <v>13.577872670807453</v>
      </c>
      <c r="AQ25">
        <f t="shared" si="1"/>
        <v>11.68</v>
      </c>
      <c r="AR25" t="e">
        <f t="shared" ca="1" si="2"/>
        <v>#NAME?</v>
      </c>
      <c r="AS25" t="e">
        <f t="shared" ca="1" si="3"/>
        <v>#NAME?</v>
      </c>
      <c r="AT25">
        <f t="shared" si="4"/>
        <v>7</v>
      </c>
      <c r="AU25">
        <f t="shared" si="5"/>
        <v>-1</v>
      </c>
      <c r="AX25">
        <v>14.734521739130434</v>
      </c>
      <c r="BD25">
        <v>14.734521739130434</v>
      </c>
      <c r="BG25">
        <v>14.734521739130434</v>
      </c>
    </row>
    <row r="26" spans="1:59" ht="15.75" customHeight="1" x14ac:dyDescent="0.25">
      <c r="A26" s="10" t="s">
        <v>131</v>
      </c>
      <c r="B26" s="11" t="s">
        <v>113</v>
      </c>
      <c r="C26" s="11"/>
      <c r="D26" s="11"/>
      <c r="E26" s="11"/>
      <c r="F26" s="11"/>
      <c r="G26" s="11">
        <v>9.7799999999999994</v>
      </c>
      <c r="H26" s="11"/>
      <c r="I26" s="11"/>
      <c r="K26" s="11"/>
      <c r="L26" s="11">
        <v>9.67</v>
      </c>
      <c r="M26" s="11"/>
      <c r="N26" s="11"/>
      <c r="O26" s="11"/>
      <c r="P26" s="11">
        <v>23.75</v>
      </c>
      <c r="Q26" s="11"/>
      <c r="R26" s="11"/>
      <c r="S26" s="11"/>
      <c r="T26" s="11"/>
      <c r="U26" s="11">
        <v>19.23</v>
      </c>
      <c r="V26" s="11"/>
      <c r="W26" s="11"/>
      <c r="X26" s="11"/>
      <c r="Y26" s="12"/>
      <c r="Z26" s="22"/>
      <c r="AA26" s="22"/>
      <c r="AB26" s="22"/>
      <c r="AC26" s="22">
        <v>12.941176470588237</v>
      </c>
      <c r="AD26" s="22"/>
      <c r="AE26" s="22"/>
      <c r="AF26" s="22"/>
      <c r="AG26" s="22"/>
      <c r="AH26" s="22"/>
      <c r="AI26" s="22"/>
      <c r="AJ26" s="22"/>
      <c r="AK26" s="22"/>
      <c r="AL26" s="22"/>
      <c r="AP26">
        <f t="shared" si="0"/>
        <v>15.074235294117647</v>
      </c>
      <c r="AQ26">
        <f t="shared" si="1"/>
        <v>12.941176470588237</v>
      </c>
      <c r="AR26" t="e">
        <f t="shared" ca="1" si="2"/>
        <v>#NAME?</v>
      </c>
      <c r="AS26" t="e">
        <f t="shared" ca="1" si="3"/>
        <v>#NAME?</v>
      </c>
      <c r="AT26">
        <f t="shared" si="4"/>
        <v>5</v>
      </c>
      <c r="AU26">
        <f t="shared" si="5"/>
        <v>1</v>
      </c>
      <c r="AW26">
        <v>13.780196078431372</v>
      </c>
      <c r="AY26">
        <v>13.780196078431372</v>
      </c>
    </row>
    <row r="27" spans="1:59" ht="15.75" customHeight="1" x14ac:dyDescent="0.25">
      <c r="A27" s="10" t="s">
        <v>149</v>
      </c>
      <c r="B27" s="11" t="s">
        <v>115</v>
      </c>
      <c r="C27" s="11"/>
      <c r="D27" s="11"/>
      <c r="E27" s="11"/>
      <c r="F27" s="11"/>
      <c r="G27" s="11"/>
      <c r="H27" s="11"/>
      <c r="I27" s="11">
        <v>34.24</v>
      </c>
      <c r="J27" s="11"/>
      <c r="K27" s="11"/>
      <c r="L27" s="11"/>
      <c r="M27" s="11">
        <v>41.02</v>
      </c>
      <c r="N27" s="11"/>
      <c r="O27" s="11"/>
      <c r="P27" s="11"/>
      <c r="Q27" s="11">
        <v>32.46</v>
      </c>
      <c r="R27" s="11"/>
      <c r="S27" s="11"/>
      <c r="T27" s="11"/>
      <c r="U27" s="11" t="s">
        <v>207</v>
      </c>
      <c r="V27" s="11"/>
      <c r="W27" s="11" t="s">
        <v>207</v>
      </c>
      <c r="X27" s="11"/>
      <c r="Y27" s="12"/>
      <c r="Z27" s="22"/>
      <c r="AA27" s="22"/>
      <c r="AB27" s="22"/>
      <c r="AC27" s="22">
        <v>42.68292682926829</v>
      </c>
      <c r="AD27" s="22">
        <v>38.461538461538467</v>
      </c>
      <c r="AE27" s="22">
        <v>31.944444444444443</v>
      </c>
      <c r="AF27" s="22"/>
      <c r="AG27" s="22"/>
      <c r="AH27" s="22"/>
      <c r="AI27" s="22"/>
      <c r="AJ27" s="22"/>
      <c r="AK27" s="22"/>
      <c r="AL27" s="22"/>
      <c r="AP27">
        <f t="shared" si="0"/>
        <v>36.801484955875203</v>
      </c>
      <c r="AQ27">
        <f t="shared" si="1"/>
        <v>36.350769230769231</v>
      </c>
      <c r="AR27" t="e">
        <f t="shared" ca="1" si="2"/>
        <v>#NAME?</v>
      </c>
      <c r="AS27" t="e">
        <f t="shared" ca="1" si="3"/>
        <v>#NAME?</v>
      </c>
      <c r="AT27">
        <f t="shared" si="4"/>
        <v>6</v>
      </c>
      <c r="AU27">
        <f t="shared" si="5"/>
        <v>0</v>
      </c>
      <c r="AW27">
        <v>36.801484955875203</v>
      </c>
    </row>
    <row r="28" spans="1:59" ht="15.75" customHeight="1" x14ac:dyDescent="0.25">
      <c r="A28" s="10" t="s">
        <v>78</v>
      </c>
      <c r="B28" s="11" t="s">
        <v>77</v>
      </c>
      <c r="C28" s="11"/>
      <c r="D28" s="11">
        <v>24.73</v>
      </c>
      <c r="E28" s="11"/>
      <c r="F28" s="11"/>
      <c r="G28" s="11"/>
      <c r="H28" s="11"/>
      <c r="I28" s="11"/>
      <c r="J28" s="11"/>
      <c r="K28" s="11">
        <v>13.09</v>
      </c>
      <c r="L28" s="11"/>
      <c r="M28" s="11"/>
      <c r="N28" s="11"/>
      <c r="O28" s="11">
        <v>20.25</v>
      </c>
      <c r="P28" s="11"/>
      <c r="Q28" s="11"/>
      <c r="R28" s="11"/>
      <c r="S28" s="11">
        <v>27.05</v>
      </c>
      <c r="T28" s="11"/>
      <c r="U28" s="11"/>
      <c r="V28" s="11"/>
      <c r="W28" s="11"/>
      <c r="X28" s="11"/>
      <c r="Y28" s="12"/>
      <c r="Z28" s="22"/>
      <c r="AA28" s="22"/>
      <c r="AB28" s="22"/>
      <c r="AC28" s="22"/>
      <c r="AD28" s="22"/>
      <c r="AE28" s="22"/>
      <c r="AF28" s="22"/>
      <c r="AG28" s="22"/>
      <c r="AH28" s="22">
        <v>17.80821917808219</v>
      </c>
      <c r="AI28" s="22"/>
      <c r="AJ28" s="22"/>
      <c r="AK28" s="22"/>
      <c r="AL28" s="22"/>
      <c r="AM28">
        <v>4.1666666666666661</v>
      </c>
      <c r="AP28">
        <f t="shared" si="0"/>
        <v>17.849147640791479</v>
      </c>
      <c r="AQ28">
        <f t="shared" si="1"/>
        <v>19.029109589041095</v>
      </c>
      <c r="AR28" t="e">
        <f t="shared" ca="1" si="2"/>
        <v>#NAME?</v>
      </c>
      <c r="AS28" t="e">
        <f t="shared" ca="1" si="3"/>
        <v>#NAME?</v>
      </c>
      <c r="AT28">
        <f t="shared" si="4"/>
        <v>6</v>
      </c>
      <c r="AU28">
        <f t="shared" si="5"/>
        <v>0</v>
      </c>
      <c r="BA28">
        <v>20.585643835616441</v>
      </c>
      <c r="BD28">
        <v>20.585643835616441</v>
      </c>
    </row>
    <row r="29" spans="1:59" ht="15.75" customHeight="1" x14ac:dyDescent="0.25">
      <c r="A29" s="10" t="s">
        <v>78</v>
      </c>
      <c r="B29" s="11" t="s">
        <v>96</v>
      </c>
      <c r="C29" s="11"/>
      <c r="D29" s="11"/>
      <c r="E29" s="11">
        <v>22.61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v>21.95</v>
      </c>
      <c r="Q29" s="11"/>
      <c r="R29" s="11"/>
      <c r="S29" s="11"/>
      <c r="T29" s="11"/>
      <c r="U29" s="11"/>
      <c r="V29" s="11">
        <v>42.04</v>
      </c>
      <c r="W29" s="11">
        <v>23.07</v>
      </c>
      <c r="X29" s="11"/>
      <c r="Y29" s="12">
        <v>14.666666666666666</v>
      </c>
      <c r="Z29" s="22"/>
      <c r="AA29" s="22"/>
      <c r="AB29" s="22"/>
      <c r="AC29" s="22"/>
      <c r="AD29" s="22"/>
      <c r="AE29" s="22"/>
      <c r="AF29" s="22"/>
      <c r="AG29" s="22"/>
      <c r="AH29" s="22">
        <v>44.285714285714285</v>
      </c>
      <c r="AI29" s="22"/>
      <c r="AJ29" s="22"/>
      <c r="AK29" s="22"/>
      <c r="AL29" s="22"/>
      <c r="AP29">
        <f t="shared" si="0"/>
        <v>28.103730158730158</v>
      </c>
      <c r="AQ29">
        <f t="shared" si="1"/>
        <v>22.84</v>
      </c>
      <c r="AR29" t="e">
        <f t="shared" ca="1" si="2"/>
        <v>#NAME?</v>
      </c>
      <c r="AS29" t="e">
        <f t="shared" ca="1" si="3"/>
        <v>#NAME?</v>
      </c>
      <c r="AT29">
        <f t="shared" si="4"/>
        <v>6</v>
      </c>
      <c r="AU29">
        <f t="shared" si="5"/>
        <v>0</v>
      </c>
      <c r="BC29">
        <v>29.88095238095238</v>
      </c>
    </row>
    <row r="30" spans="1:59" ht="15.75" customHeight="1" x14ac:dyDescent="0.25">
      <c r="A30" s="10" t="s">
        <v>82</v>
      </c>
      <c r="B30" s="11" t="s">
        <v>127</v>
      </c>
      <c r="C30" s="11"/>
      <c r="D30" s="11"/>
      <c r="E30" s="11"/>
      <c r="F30" s="11"/>
      <c r="G30" s="11"/>
      <c r="H30" s="11">
        <v>5.33</v>
      </c>
      <c r="I30" s="11"/>
      <c r="J30" s="11"/>
      <c r="K30" s="11"/>
      <c r="L30" s="11"/>
      <c r="M30" s="11"/>
      <c r="N30" s="11"/>
      <c r="O30" s="11">
        <v>16.899999999999999</v>
      </c>
      <c r="P30" s="11"/>
      <c r="Q30" s="11"/>
      <c r="R30" s="11"/>
      <c r="S30" s="11"/>
      <c r="T30" s="11"/>
      <c r="U30" s="11"/>
      <c r="V30" s="11"/>
      <c r="W30" s="11"/>
      <c r="X30" s="11">
        <v>6.41</v>
      </c>
      <c r="Y30" s="12"/>
      <c r="Z30" s="22"/>
      <c r="AA30" s="22">
        <v>5.5555555555555554</v>
      </c>
      <c r="AB30" s="22"/>
      <c r="AC30" s="22"/>
      <c r="AD30" s="22">
        <v>7.042253521126761</v>
      </c>
      <c r="AE30" s="22"/>
      <c r="AF30" s="22"/>
      <c r="AG30" s="22"/>
      <c r="AH30" s="22">
        <v>9.2105263157894726</v>
      </c>
      <c r="AI30" s="22"/>
      <c r="AJ30" s="22"/>
      <c r="AK30" s="22"/>
      <c r="AL30" s="22"/>
      <c r="AP30">
        <f t="shared" si="0"/>
        <v>8.4080558987452978</v>
      </c>
      <c r="AQ30">
        <f t="shared" si="1"/>
        <v>6.7261267605633801</v>
      </c>
      <c r="AR30" t="e">
        <f t="shared" ca="1" si="2"/>
        <v>#NAME?</v>
      </c>
      <c r="AS30" t="e">
        <f t="shared" ca="1" si="3"/>
        <v>#NAME?</v>
      </c>
      <c r="AT30">
        <f t="shared" si="4"/>
        <v>6</v>
      </c>
      <c r="AU30">
        <f t="shared" si="5"/>
        <v>0</v>
      </c>
      <c r="AV30">
        <v>8.4080558987452978</v>
      </c>
      <c r="AX30">
        <v>8.4080558987452978</v>
      </c>
    </row>
    <row r="31" spans="1:59" ht="15.75" customHeight="1" x14ac:dyDescent="0.25">
      <c r="A31" s="10" t="s">
        <v>82</v>
      </c>
      <c r="B31" s="11" t="s">
        <v>130</v>
      </c>
      <c r="C31" s="11"/>
      <c r="D31" s="11"/>
      <c r="E31" s="11"/>
      <c r="F31" s="11"/>
      <c r="G31" s="11">
        <v>7.86</v>
      </c>
      <c r="H31" s="11"/>
      <c r="I31" s="11"/>
      <c r="J31" s="11"/>
      <c r="K31" s="11"/>
      <c r="L31" s="11"/>
      <c r="M31" s="11"/>
      <c r="N31" s="11">
        <v>7.79</v>
      </c>
      <c r="O31" s="11"/>
      <c r="P31" s="11"/>
      <c r="Q31" s="11">
        <v>22.44</v>
      </c>
      <c r="R31" s="11"/>
      <c r="S31" s="11"/>
      <c r="T31" s="11"/>
      <c r="U31" s="11" t="s">
        <v>207</v>
      </c>
      <c r="V31" s="11"/>
      <c r="W31" s="11"/>
      <c r="X31" s="11"/>
      <c r="Y31" s="12"/>
      <c r="Z31" s="22"/>
      <c r="AA31" s="22">
        <v>7.5757575757575761</v>
      </c>
      <c r="AB31" s="22"/>
      <c r="AC31" s="22"/>
      <c r="AD31" s="22">
        <v>1.4492753623188406</v>
      </c>
      <c r="AE31" s="22"/>
      <c r="AF31" s="22"/>
      <c r="AG31" s="22"/>
      <c r="AH31" s="22">
        <v>11.940298507462686</v>
      </c>
      <c r="AI31" s="22"/>
      <c r="AJ31" s="22"/>
      <c r="AK31" s="22"/>
      <c r="AL31" s="22"/>
      <c r="AP31">
        <f t="shared" si="0"/>
        <v>9.8425552409231845</v>
      </c>
      <c r="AQ31">
        <f t="shared" si="1"/>
        <v>7.8250000000000002</v>
      </c>
      <c r="AR31" t="e">
        <f t="shared" ca="1" si="2"/>
        <v>#NAME?</v>
      </c>
      <c r="AS31" t="e">
        <f t="shared" ca="1" si="3"/>
        <v>#NAME?</v>
      </c>
      <c r="AT31">
        <f t="shared" si="4"/>
        <v>6</v>
      </c>
      <c r="AU31">
        <f t="shared" si="5"/>
        <v>0</v>
      </c>
      <c r="AY31">
        <v>9.8425552409231845</v>
      </c>
    </row>
    <row r="32" spans="1:59" ht="15.75" customHeight="1" x14ac:dyDescent="0.25">
      <c r="A32" s="13" t="s">
        <v>82</v>
      </c>
      <c r="B32" s="14" t="s">
        <v>81</v>
      </c>
      <c r="C32" s="14"/>
      <c r="D32" s="14">
        <v>27.65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>
        <v>6.49</v>
      </c>
      <c r="Q32" s="14"/>
      <c r="R32" s="14">
        <v>8.41</v>
      </c>
      <c r="S32" s="14"/>
      <c r="T32" s="14"/>
      <c r="U32" s="14"/>
      <c r="V32" s="14"/>
      <c r="W32" s="14"/>
      <c r="X32" s="14"/>
      <c r="Y32" s="15"/>
      <c r="Z32" s="23">
        <v>15.384615384615385</v>
      </c>
      <c r="AA32" s="23">
        <v>12.5</v>
      </c>
      <c r="AB32" s="23"/>
      <c r="AC32" s="23"/>
      <c r="AD32" s="23">
        <v>14.084507042253522</v>
      </c>
      <c r="AE32" s="23"/>
      <c r="AF32" s="23"/>
      <c r="AG32" s="23"/>
      <c r="AH32" s="23"/>
      <c r="AI32" s="23"/>
      <c r="AJ32" s="23"/>
      <c r="AK32" s="23"/>
      <c r="AL32" s="23"/>
      <c r="AP32">
        <f t="shared" si="0"/>
        <v>14.086520404478151</v>
      </c>
      <c r="AQ32">
        <f t="shared" si="1"/>
        <v>13.29225352112676</v>
      </c>
      <c r="AR32" t="e">
        <f t="shared" ca="1" si="2"/>
        <v>#NAME?</v>
      </c>
      <c r="AS32" t="e">
        <f t="shared" ca="1" si="3"/>
        <v>#NAME?</v>
      </c>
      <c r="AT32">
        <f t="shared" si="4"/>
        <v>6</v>
      </c>
      <c r="AU32">
        <f t="shared" si="5"/>
        <v>0</v>
      </c>
      <c r="BB32">
        <v>14.086520404478151</v>
      </c>
    </row>
    <row r="33" spans="1:59" ht="15.75" customHeight="1" x14ac:dyDescent="0.25">
      <c r="A33" t="s">
        <v>87</v>
      </c>
      <c r="B33" t="s">
        <v>100</v>
      </c>
      <c r="AF33">
        <v>34.246575342465754</v>
      </c>
      <c r="AG33">
        <v>31.944444444444443</v>
      </c>
      <c r="AH33">
        <v>43.661971830985912</v>
      </c>
      <c r="AI33">
        <v>40.298507462686565</v>
      </c>
      <c r="AJ33">
        <v>29.850746268656714</v>
      </c>
      <c r="AK33">
        <v>26.865671641791046</v>
      </c>
      <c r="AP33">
        <f t="shared" si="0"/>
        <v>34.477986165171735</v>
      </c>
      <c r="AQ33">
        <f t="shared" si="1"/>
        <v>33.095509893455102</v>
      </c>
      <c r="AR33" t="e">
        <f t="shared" ca="1" si="2"/>
        <v>#NAME?</v>
      </c>
      <c r="AS33" t="e">
        <f t="shared" ca="1" si="3"/>
        <v>#NAME?</v>
      </c>
      <c r="AT33">
        <f t="shared" si="4"/>
        <v>6</v>
      </c>
      <c r="AU33">
        <f t="shared" si="5"/>
        <v>0</v>
      </c>
      <c r="AV33">
        <f t="shared" ref="AV33:BG33" si="6">AVERAGE(AV2:AV32)</f>
        <v>7.7881019100218509</v>
      </c>
      <c r="AW33">
        <f t="shared" si="6"/>
        <v>22.403173535499693</v>
      </c>
      <c r="AX33">
        <f t="shared" si="6"/>
        <v>10.938193589255397</v>
      </c>
      <c r="AY33">
        <f t="shared" si="6"/>
        <v>12.788888404559801</v>
      </c>
      <c r="AZ33">
        <f t="shared" si="6"/>
        <v>21.623027267238019</v>
      </c>
      <c r="BA33">
        <f t="shared" si="6"/>
        <v>24.040434966680735</v>
      </c>
      <c r="BB33">
        <f t="shared" si="6"/>
        <v>20.498948499054929</v>
      </c>
      <c r="BC33">
        <f t="shared" si="6"/>
        <v>23.063276094276091</v>
      </c>
      <c r="BD33">
        <f t="shared" si="6"/>
        <v>16.348478165309576</v>
      </c>
      <c r="BE33">
        <f t="shared" si="6"/>
        <v>20.563335764673532</v>
      </c>
      <c r="BF33">
        <f t="shared" si="6"/>
        <v>16.444359156889409</v>
      </c>
      <c r="BG33">
        <f t="shared" si="6"/>
        <v>22.489351713814724</v>
      </c>
    </row>
    <row r="34" spans="1:59" ht="15.75" customHeight="1" x14ac:dyDescent="0.25">
      <c r="A34" t="s">
        <v>209</v>
      </c>
      <c r="B34" t="s">
        <v>141</v>
      </c>
      <c r="AF34">
        <v>19.718309859154928</v>
      </c>
      <c r="AH34">
        <v>12.676056338028168</v>
      </c>
      <c r="AI34">
        <v>25.333333333333336</v>
      </c>
      <c r="AJ34">
        <v>8.6206896551724146</v>
      </c>
      <c r="AK34">
        <v>0</v>
      </c>
      <c r="AM34">
        <v>10</v>
      </c>
      <c r="AP34">
        <f t="shared" si="0"/>
        <v>12.724731530948141</v>
      </c>
      <c r="AQ34">
        <f t="shared" si="1"/>
        <v>11.338028169014084</v>
      </c>
      <c r="AR34" t="e">
        <f t="shared" ca="1" si="2"/>
        <v>#NAME?</v>
      </c>
      <c r="AS34" t="e">
        <f t="shared" ca="1" si="3"/>
        <v>#NAME?</v>
      </c>
      <c r="AT34">
        <f t="shared" si="4"/>
        <v>6</v>
      </c>
      <c r="AU34">
        <f t="shared" si="5"/>
        <v>0</v>
      </c>
    </row>
    <row r="35" spans="1:59" ht="15.75" customHeight="1" x14ac:dyDescent="0.25">
      <c r="A35" t="s">
        <v>68</v>
      </c>
      <c r="B35" t="s">
        <v>137</v>
      </c>
      <c r="AF35">
        <v>30.985915492957744</v>
      </c>
      <c r="AG35">
        <v>45.714285714285715</v>
      </c>
      <c r="AH35">
        <v>40.579710144927539</v>
      </c>
      <c r="AI35">
        <v>30.76923076923077</v>
      </c>
      <c r="AK35">
        <v>29.629629629629626</v>
      </c>
      <c r="AP35">
        <f t="shared" si="0"/>
        <v>35.535754350206275</v>
      </c>
      <c r="AQ35">
        <f t="shared" si="1"/>
        <v>30.985915492957744</v>
      </c>
      <c r="AR35" t="e">
        <f t="shared" ca="1" si="2"/>
        <v>#NAME?</v>
      </c>
      <c r="AS35" t="e">
        <f t="shared" ca="1" si="3"/>
        <v>#NAME?</v>
      </c>
      <c r="AT35">
        <f t="shared" si="4"/>
        <v>5</v>
      </c>
      <c r="AU35">
        <f t="shared" si="5"/>
        <v>1</v>
      </c>
    </row>
    <row r="36" spans="1:59" ht="15.75" customHeight="1" x14ac:dyDescent="0.25">
      <c r="A36" t="s">
        <v>68</v>
      </c>
      <c r="B36" t="s">
        <v>62</v>
      </c>
      <c r="AF36">
        <v>24.637681159420293</v>
      </c>
      <c r="AG36">
        <v>38.028169014084504</v>
      </c>
      <c r="AH36">
        <v>48.529411764705884</v>
      </c>
      <c r="AJ36">
        <v>28.8135593220339</v>
      </c>
      <c r="AK36">
        <v>37.096774193548384</v>
      </c>
      <c r="AL36">
        <v>31.25</v>
      </c>
      <c r="AP36">
        <f t="shared" si="0"/>
        <v>34.725932575632164</v>
      </c>
      <c r="AQ36">
        <f t="shared" si="1"/>
        <v>34.173387096774192</v>
      </c>
      <c r="AR36" t="e">
        <f t="shared" ca="1" si="2"/>
        <v>#NAME?</v>
      </c>
      <c r="AS36" t="e">
        <f t="shared" ca="1" si="3"/>
        <v>#NAME?</v>
      </c>
      <c r="AT36">
        <f t="shared" si="4"/>
        <v>6</v>
      </c>
      <c r="AU36">
        <f t="shared" si="5"/>
        <v>0</v>
      </c>
    </row>
    <row r="37" spans="1:59" ht="15.75" customHeight="1" x14ac:dyDescent="0.25">
      <c r="A37" t="s">
        <v>87</v>
      </c>
      <c r="B37" t="s">
        <v>103</v>
      </c>
      <c r="AF37">
        <v>30.263157894736842</v>
      </c>
      <c r="AG37">
        <v>18.571428571428573</v>
      </c>
      <c r="AH37">
        <v>27.142857142857142</v>
      </c>
      <c r="AI37">
        <v>24.590163934426229</v>
      </c>
      <c r="AJ37">
        <v>25.396825396825395</v>
      </c>
      <c r="AK37">
        <v>26.865671641791046</v>
      </c>
      <c r="AP37">
        <f t="shared" si="0"/>
        <v>25.471684097010868</v>
      </c>
      <c r="AQ37">
        <f t="shared" si="1"/>
        <v>26.131248519308222</v>
      </c>
      <c r="AR37" t="e">
        <f t="shared" ca="1" si="2"/>
        <v>#NAME?</v>
      </c>
      <c r="AS37" t="e">
        <f t="shared" ca="1" si="3"/>
        <v>#NAME?</v>
      </c>
      <c r="AT37">
        <f t="shared" si="4"/>
        <v>6</v>
      </c>
      <c r="AU37">
        <f t="shared" si="5"/>
        <v>0</v>
      </c>
    </row>
    <row r="38" spans="1:59" ht="15.75" customHeight="1" x14ac:dyDescent="0.25">
      <c r="A38" t="s">
        <v>210</v>
      </c>
      <c r="B38" t="s">
        <v>95</v>
      </c>
      <c r="AF38">
        <v>15.942028985507244</v>
      </c>
      <c r="AH38">
        <v>9.8591549295774641</v>
      </c>
      <c r="AI38">
        <v>6.4516129032258061</v>
      </c>
      <c r="AK38">
        <v>19.047619047619047</v>
      </c>
      <c r="AL38">
        <v>1.5151515151515151</v>
      </c>
      <c r="AM38">
        <v>19.047619047619047</v>
      </c>
      <c r="AP38">
        <f t="shared" si="0"/>
        <v>11.977197738116688</v>
      </c>
      <c r="AQ38">
        <f t="shared" si="1"/>
        <v>12.900591957542353</v>
      </c>
      <c r="AR38" t="e">
        <f t="shared" ca="1" si="2"/>
        <v>#NAME?</v>
      </c>
      <c r="AS38" t="e">
        <f t="shared" ca="1" si="3"/>
        <v>#NAME?</v>
      </c>
      <c r="AT38">
        <f t="shared" si="4"/>
        <v>6</v>
      </c>
      <c r="AU38">
        <f t="shared" si="5"/>
        <v>0</v>
      </c>
    </row>
    <row r="39" spans="1:59" ht="15.75" customHeight="1" x14ac:dyDescent="0.25">
      <c r="A39" t="s">
        <v>131</v>
      </c>
      <c r="B39" t="s">
        <v>107</v>
      </c>
      <c r="AK39">
        <v>13.846153846153847</v>
      </c>
      <c r="AM39">
        <v>6.25</v>
      </c>
      <c r="AP39">
        <f t="shared" si="0"/>
        <v>10.048076923076923</v>
      </c>
      <c r="AQ39">
        <f t="shared" si="1"/>
        <v>10.048076923076923</v>
      </c>
      <c r="AR39" t="e">
        <f t="shared" ca="1" si="2"/>
        <v>#NAME?</v>
      </c>
      <c r="AS39" t="e">
        <f t="shared" ca="1" si="3"/>
        <v>#NAME?</v>
      </c>
      <c r="AT39">
        <f t="shared" si="4"/>
        <v>2</v>
      </c>
      <c r="AU39">
        <f t="shared" si="5"/>
        <v>4</v>
      </c>
    </row>
    <row r="40" spans="1:59" ht="15.75" customHeight="1" x14ac:dyDescent="0.25">
      <c r="A40" t="s">
        <v>131</v>
      </c>
      <c r="B40" t="s">
        <v>109</v>
      </c>
      <c r="AK40">
        <v>15.873015873015872</v>
      </c>
      <c r="AM40">
        <v>4.7619047619047619</v>
      </c>
      <c r="AP40">
        <f t="shared" si="0"/>
        <v>10.317460317460316</v>
      </c>
      <c r="AQ40">
        <f t="shared" si="1"/>
        <v>10.317460317460316</v>
      </c>
      <c r="AR40" t="e">
        <f t="shared" ca="1" si="2"/>
        <v>#NAME?</v>
      </c>
      <c r="AS40" t="e">
        <f t="shared" ca="1" si="3"/>
        <v>#NAME?</v>
      </c>
      <c r="AT40">
        <f t="shared" si="4"/>
        <v>2</v>
      </c>
      <c r="AU40">
        <f t="shared" si="5"/>
        <v>4</v>
      </c>
    </row>
    <row r="41" spans="1:59" ht="15.75" customHeight="1" x14ac:dyDescent="0.25">
      <c r="A41" t="s">
        <v>82</v>
      </c>
      <c r="B41" t="s">
        <v>129</v>
      </c>
      <c r="AK41">
        <v>10.606060606060606</v>
      </c>
      <c r="AM41">
        <v>22.058823529411764</v>
      </c>
      <c r="AP41">
        <f t="shared" si="0"/>
        <v>16.332442067736185</v>
      </c>
      <c r="AQ41">
        <f t="shared" si="1"/>
        <v>16.332442067736185</v>
      </c>
      <c r="AR41" t="e">
        <f t="shared" ca="1" si="2"/>
        <v>#NAME?</v>
      </c>
      <c r="AS41" t="e">
        <f t="shared" ca="1" si="3"/>
        <v>#NAME?</v>
      </c>
      <c r="AT41">
        <f t="shared" si="4"/>
        <v>2</v>
      </c>
      <c r="AU41">
        <f t="shared" si="5"/>
        <v>4</v>
      </c>
    </row>
    <row r="42" spans="1:59" ht="15.75" customHeight="1" x14ac:dyDescent="0.25">
      <c r="A42" t="s">
        <v>112</v>
      </c>
      <c r="B42" t="s">
        <v>133</v>
      </c>
      <c r="AK42">
        <v>18.75</v>
      </c>
      <c r="AM42">
        <v>8.8235294117647065</v>
      </c>
      <c r="AP42">
        <f t="shared" si="0"/>
        <v>13.786764705882353</v>
      </c>
      <c r="AQ42">
        <f t="shared" si="1"/>
        <v>13.786764705882353</v>
      </c>
      <c r="AR42" t="e">
        <f t="shared" ca="1" si="2"/>
        <v>#NAME?</v>
      </c>
      <c r="AS42" t="e">
        <f t="shared" ca="1" si="3"/>
        <v>#NAME?</v>
      </c>
      <c r="AT42">
        <f t="shared" si="4"/>
        <v>2</v>
      </c>
      <c r="AU42">
        <f t="shared" si="5"/>
        <v>4</v>
      </c>
    </row>
    <row r="43" spans="1:59" ht="15.75" customHeight="1" x14ac:dyDescent="0.25">
      <c r="A43" t="s">
        <v>78</v>
      </c>
      <c r="B43" t="s">
        <v>126</v>
      </c>
      <c r="AK43">
        <v>32.258064516129032</v>
      </c>
      <c r="AM43">
        <v>20</v>
      </c>
      <c r="AP43">
        <f t="shared" si="0"/>
        <v>26.129032258064516</v>
      </c>
      <c r="AQ43">
        <f t="shared" si="1"/>
        <v>26.129032258064516</v>
      </c>
      <c r="AR43" t="e">
        <f t="shared" ca="1" si="2"/>
        <v>#NAME?</v>
      </c>
      <c r="AS43" t="e">
        <f t="shared" ca="1" si="3"/>
        <v>#NAME?</v>
      </c>
      <c r="AT43">
        <f t="shared" si="4"/>
        <v>2</v>
      </c>
      <c r="AU43">
        <f t="shared" si="5"/>
        <v>4</v>
      </c>
    </row>
    <row r="44" spans="1:59" ht="15.75" customHeight="1" x14ac:dyDescent="0.25">
      <c r="A44" t="s">
        <v>211</v>
      </c>
      <c r="B44">
        <v>40903</v>
      </c>
      <c r="AK44">
        <v>51.851851851851848</v>
      </c>
      <c r="AL44">
        <v>29.032258064516132</v>
      </c>
      <c r="AM44">
        <v>28.787878787878789</v>
      </c>
      <c r="AP44">
        <f t="shared" si="0"/>
        <v>36.557329568082253</v>
      </c>
      <c r="AQ44">
        <f t="shared" si="1"/>
        <v>29.032258064516132</v>
      </c>
      <c r="AR44" t="e">
        <f t="shared" ca="1" si="2"/>
        <v>#NAME?</v>
      </c>
      <c r="AS44" t="e">
        <f t="shared" ca="1" si="3"/>
        <v>#NAME?</v>
      </c>
      <c r="AT44">
        <f t="shared" si="4"/>
        <v>3</v>
      </c>
      <c r="AU44">
        <f t="shared" si="5"/>
        <v>3</v>
      </c>
    </row>
    <row r="45" spans="1:59" ht="15.75" customHeight="1" x14ac:dyDescent="0.25">
      <c r="A45" t="s">
        <v>212</v>
      </c>
      <c r="B45">
        <v>20802</v>
      </c>
      <c r="AM45">
        <v>20.33898305084746</v>
      </c>
      <c r="AP45">
        <f t="shared" si="0"/>
        <v>20.33898305084746</v>
      </c>
      <c r="AQ45">
        <f t="shared" si="1"/>
        <v>20.33898305084746</v>
      </c>
      <c r="AR45" t="e">
        <f t="shared" ca="1" si="2"/>
        <v>#NAME?</v>
      </c>
      <c r="AS45" t="e">
        <f t="shared" ca="1" si="3"/>
        <v>#NAME?</v>
      </c>
      <c r="AT45">
        <f t="shared" si="4"/>
        <v>1</v>
      </c>
      <c r="AU45">
        <f t="shared" si="5"/>
        <v>5</v>
      </c>
    </row>
    <row r="46" spans="1:59" ht="15.75" customHeight="1" x14ac:dyDescent="0.25">
      <c r="A46" t="s">
        <v>151</v>
      </c>
      <c r="B46" t="s">
        <v>125</v>
      </c>
      <c r="AM46">
        <v>11.666666666666666</v>
      </c>
      <c r="AP46">
        <f t="shared" si="0"/>
        <v>11.666666666666666</v>
      </c>
      <c r="AQ46">
        <f t="shared" si="1"/>
        <v>11.666666666666666</v>
      </c>
      <c r="AR46" t="e">
        <f t="shared" ca="1" si="2"/>
        <v>#NAME?</v>
      </c>
      <c r="AS46" t="e">
        <f t="shared" ca="1" si="3"/>
        <v>#NAME?</v>
      </c>
      <c r="AT46">
        <f t="shared" si="4"/>
        <v>1</v>
      </c>
      <c r="AU46">
        <f t="shared" si="5"/>
        <v>5</v>
      </c>
    </row>
    <row r="47" spans="1:59" ht="15.75" customHeight="1" x14ac:dyDescent="0.25">
      <c r="A47" t="s">
        <v>213</v>
      </c>
      <c r="B47" t="s">
        <v>139</v>
      </c>
      <c r="AM47">
        <v>35.483870967741936</v>
      </c>
      <c r="AP47">
        <f t="shared" si="0"/>
        <v>35.483870967741936</v>
      </c>
      <c r="AQ47">
        <f t="shared" si="1"/>
        <v>35.483870967741936</v>
      </c>
      <c r="AR47" t="e">
        <f t="shared" ca="1" si="2"/>
        <v>#NAME?</v>
      </c>
      <c r="AS47" t="e">
        <f t="shared" ca="1" si="3"/>
        <v>#NAME?</v>
      </c>
      <c r="AT47">
        <f t="shared" si="4"/>
        <v>1</v>
      </c>
      <c r="AU47">
        <f t="shared" si="5"/>
        <v>5</v>
      </c>
    </row>
    <row r="48" spans="1:59" ht="15.75" customHeight="1" x14ac:dyDescent="0.25">
      <c r="A48" t="s">
        <v>214</v>
      </c>
      <c r="B48" t="s">
        <v>109</v>
      </c>
      <c r="AM48">
        <v>23.188405797101449</v>
      </c>
      <c r="AP48">
        <f t="shared" si="0"/>
        <v>23.188405797101449</v>
      </c>
      <c r="AQ48">
        <f t="shared" si="1"/>
        <v>23.188405797101449</v>
      </c>
      <c r="AR48" t="e">
        <f t="shared" ca="1" si="2"/>
        <v>#NAME?</v>
      </c>
      <c r="AS48" t="e">
        <f t="shared" ca="1" si="3"/>
        <v>#NAME?</v>
      </c>
      <c r="AT48">
        <f t="shared" si="4"/>
        <v>1</v>
      </c>
      <c r="AU48">
        <f t="shared" si="5"/>
        <v>5</v>
      </c>
    </row>
    <row r="49" spans="1:47" ht="15.75" customHeight="1" x14ac:dyDescent="0.25">
      <c r="A49" t="s">
        <v>214</v>
      </c>
      <c r="B49" t="s">
        <v>142</v>
      </c>
      <c r="AM49">
        <v>26.5625</v>
      </c>
      <c r="AP49">
        <f t="shared" si="0"/>
        <v>26.5625</v>
      </c>
      <c r="AQ49">
        <f t="shared" si="1"/>
        <v>26.5625</v>
      </c>
      <c r="AR49" t="e">
        <f t="shared" ca="1" si="2"/>
        <v>#NAME?</v>
      </c>
      <c r="AS49" t="e">
        <f t="shared" ca="1" si="3"/>
        <v>#NAME?</v>
      </c>
      <c r="AT49">
        <f t="shared" si="4"/>
        <v>1</v>
      </c>
      <c r="AU49">
        <f t="shared" si="5"/>
        <v>5</v>
      </c>
    </row>
    <row r="50" spans="1:47" ht="15.75" customHeight="1" x14ac:dyDescent="0.25">
      <c r="A50" t="s">
        <v>214</v>
      </c>
      <c r="B50" t="s">
        <v>143</v>
      </c>
      <c r="AM50">
        <v>17.741935483870968</v>
      </c>
      <c r="AP50">
        <f t="shared" si="0"/>
        <v>17.741935483870968</v>
      </c>
      <c r="AQ50">
        <f t="shared" si="1"/>
        <v>17.741935483870968</v>
      </c>
      <c r="AR50" t="e">
        <f t="shared" ca="1" si="2"/>
        <v>#NAME?</v>
      </c>
      <c r="AS50" t="e">
        <f t="shared" ca="1" si="3"/>
        <v>#NAME?</v>
      </c>
      <c r="AT50">
        <f t="shared" si="4"/>
        <v>1</v>
      </c>
      <c r="AU50">
        <f t="shared" si="5"/>
        <v>5</v>
      </c>
    </row>
    <row r="51" spans="1:47" ht="15.75" customHeight="1" x14ac:dyDescent="0.25">
      <c r="A51" t="s">
        <v>149</v>
      </c>
      <c r="B51" t="s">
        <v>117</v>
      </c>
      <c r="AM51">
        <v>31.818181818181817</v>
      </c>
      <c r="AP51">
        <f t="shared" si="0"/>
        <v>31.818181818181817</v>
      </c>
      <c r="AQ51">
        <f t="shared" si="1"/>
        <v>31.818181818181817</v>
      </c>
      <c r="AR51" t="e">
        <f t="shared" ca="1" si="2"/>
        <v>#NAME?</v>
      </c>
      <c r="AS51" t="e">
        <f t="shared" ca="1" si="3"/>
        <v>#NAME?</v>
      </c>
      <c r="AT51">
        <f t="shared" si="4"/>
        <v>1</v>
      </c>
      <c r="AU51">
        <f t="shared" si="5"/>
        <v>5</v>
      </c>
    </row>
    <row r="52" spans="1:47" ht="15.75" customHeight="1" x14ac:dyDescent="0.25">
      <c r="A52" t="s">
        <v>151</v>
      </c>
      <c r="B52" t="s">
        <v>247</v>
      </c>
      <c r="AP52" t="e">
        <f t="shared" si="0"/>
        <v>#DIV/0!</v>
      </c>
      <c r="AQ52" t="e">
        <f t="shared" si="1"/>
        <v>#NUM!</v>
      </c>
      <c r="AR52" t="e">
        <f t="shared" ca="1" si="2"/>
        <v>#NAME?</v>
      </c>
      <c r="AS52" t="e">
        <f t="shared" ca="1" si="3"/>
        <v>#NAME?</v>
      </c>
      <c r="AT52">
        <f t="shared" si="4"/>
        <v>0</v>
      </c>
      <c r="AU52">
        <f t="shared" si="5"/>
        <v>6</v>
      </c>
    </row>
    <row r="53" spans="1:47" ht="15.75" customHeight="1" x14ac:dyDescent="0.25">
      <c r="A53" t="s">
        <v>149</v>
      </c>
      <c r="B53" s="24" t="s">
        <v>248</v>
      </c>
      <c r="AP53" t="e">
        <f t="shared" si="0"/>
        <v>#DIV/0!</v>
      </c>
      <c r="AQ53" t="e">
        <f t="shared" si="1"/>
        <v>#NUM!</v>
      </c>
      <c r="AR53" t="e">
        <f t="shared" ca="1" si="2"/>
        <v>#NAME?</v>
      </c>
      <c r="AS53" t="e">
        <f t="shared" ca="1" si="3"/>
        <v>#NAME?</v>
      </c>
      <c r="AT53">
        <f t="shared" si="4"/>
        <v>0</v>
      </c>
      <c r="AU53">
        <f t="shared" si="5"/>
        <v>6</v>
      </c>
    </row>
    <row r="54" spans="1:47" ht="15.75" customHeight="1" x14ac:dyDescent="0.25">
      <c r="AU54">
        <f>SUM(AU6:AU53)</f>
        <v>70</v>
      </c>
    </row>
    <row r="55" spans="1:47" ht="15.75" customHeight="1" x14ac:dyDescent="0.25">
      <c r="D55" s="11">
        <v>8.33</v>
      </c>
    </row>
    <row r="56" spans="1:47" ht="15.75" customHeight="1" x14ac:dyDescent="0.25">
      <c r="D56" t="e">
        <f ca="1">_xludf.STDEV.S(D35:D55)</f>
        <v>#NAME?</v>
      </c>
    </row>
    <row r="57" spans="1:47" ht="15.75" customHeight="1" x14ac:dyDescent="0.25"/>
    <row r="58" spans="1:47" ht="15.75" customHeight="1" x14ac:dyDescent="0.25"/>
    <row r="59" spans="1:47" ht="15.75" customHeight="1" x14ac:dyDescent="0.25"/>
    <row r="60" spans="1:47" ht="15.75" customHeight="1" x14ac:dyDescent="0.25"/>
    <row r="61" spans="1:47" ht="15.75" customHeight="1" x14ac:dyDescent="0.25"/>
    <row r="62" spans="1:47" ht="15.75" customHeight="1" x14ac:dyDescent="0.25"/>
    <row r="63" spans="1:47" ht="15.75" customHeight="1" x14ac:dyDescent="0.25"/>
    <row r="64" spans="1:4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6"/>
  <sheetViews>
    <sheetView zoomScale="85" zoomScaleNormal="85" zoomScalePageLayoutView="85" workbookViewId="0">
      <selection activeCell="K16" sqref="K16"/>
    </sheetView>
  </sheetViews>
  <sheetFormatPr defaultColWidth="8.85546875" defaultRowHeight="12.75" x14ac:dyDescent="0.25"/>
  <cols>
    <col min="1" max="1" width="8" style="103" customWidth="1"/>
    <col min="2" max="2" width="9.140625" style="103" bestFit="1" customWidth="1"/>
    <col min="3" max="3" width="12.140625" style="103" bestFit="1" customWidth="1"/>
    <col min="4" max="4" width="12.42578125" style="103" bestFit="1" customWidth="1"/>
    <col min="5" max="5" width="11" style="103" bestFit="1" customWidth="1"/>
    <col min="6" max="6" width="10.85546875" style="103" bestFit="1" customWidth="1"/>
    <col min="7" max="7" width="10.42578125" style="103" bestFit="1" customWidth="1"/>
    <col min="8" max="8" width="12.42578125" style="103" bestFit="1" customWidth="1"/>
    <col min="9" max="16384" width="8.85546875" style="103"/>
  </cols>
  <sheetData>
    <row r="1" spans="1:9" x14ac:dyDescent="0.25">
      <c r="A1" s="102" t="s">
        <v>63</v>
      </c>
      <c r="B1" s="102" t="s">
        <v>0</v>
      </c>
      <c r="C1" s="102" t="s">
        <v>2</v>
      </c>
      <c r="D1" s="102" t="s">
        <v>1</v>
      </c>
      <c r="E1" s="102" t="s">
        <v>3</v>
      </c>
      <c r="F1" s="102" t="s">
        <v>4</v>
      </c>
      <c r="G1" s="102" t="s">
        <v>29</v>
      </c>
      <c r="H1" s="102" t="s">
        <v>385</v>
      </c>
    </row>
    <row r="2" spans="1:9" x14ac:dyDescent="0.25">
      <c r="A2" s="102">
        <v>1</v>
      </c>
      <c r="B2" s="104">
        <v>42201</v>
      </c>
      <c r="C2" s="102">
        <v>135</v>
      </c>
      <c r="D2" s="102">
        <v>26</v>
      </c>
      <c r="E2" s="102" t="s">
        <v>43</v>
      </c>
      <c r="F2" s="102">
        <v>1305</v>
      </c>
      <c r="G2" s="102">
        <v>82.716049382716051</v>
      </c>
      <c r="H2" s="102">
        <v>33.333333333333329</v>
      </c>
    </row>
    <row r="3" spans="1:9" x14ac:dyDescent="0.25">
      <c r="A3" s="102" t="s">
        <v>63</v>
      </c>
      <c r="B3" s="104">
        <v>42237</v>
      </c>
      <c r="C3" s="102">
        <v>180</v>
      </c>
      <c r="D3" s="102">
        <v>33</v>
      </c>
      <c r="E3" s="102" t="s">
        <v>43</v>
      </c>
      <c r="F3" s="102">
        <v>1305</v>
      </c>
      <c r="G3" s="102">
        <v>79.012345679012299</v>
      </c>
      <c r="H3" s="102">
        <v>16.049382716049383</v>
      </c>
    </row>
    <row r="4" spans="1:9" x14ac:dyDescent="0.25">
      <c r="A4" s="102" t="s">
        <v>63</v>
      </c>
      <c r="B4" s="104">
        <v>42244</v>
      </c>
      <c r="C4" s="102">
        <v>191</v>
      </c>
      <c r="D4" s="102">
        <v>34</v>
      </c>
      <c r="E4" s="102" t="s">
        <v>43</v>
      </c>
      <c r="F4" s="102">
        <v>1305</v>
      </c>
      <c r="G4" s="102">
        <v>76.923076923076934</v>
      </c>
      <c r="H4" s="102">
        <v>20.253164556962027</v>
      </c>
    </row>
    <row r="5" spans="1:9" x14ac:dyDescent="0.25">
      <c r="A5" s="102" t="s">
        <v>63</v>
      </c>
      <c r="B5" s="104">
        <v>42258</v>
      </c>
      <c r="C5" s="102">
        <v>197</v>
      </c>
      <c r="D5" s="102">
        <v>35</v>
      </c>
      <c r="E5" s="102" t="s">
        <v>43</v>
      </c>
      <c r="F5" s="102" t="s">
        <v>63</v>
      </c>
      <c r="G5" s="102">
        <v>77.333333333333329</v>
      </c>
      <c r="H5" s="102">
        <v>30.666666666666664</v>
      </c>
    </row>
    <row r="6" spans="1:9" x14ac:dyDescent="0.25">
      <c r="A6" s="102" t="s">
        <v>63</v>
      </c>
      <c r="B6" s="104">
        <v>42262</v>
      </c>
      <c r="C6" s="102">
        <v>205</v>
      </c>
      <c r="D6" s="102">
        <v>36</v>
      </c>
      <c r="E6" s="102" t="s">
        <v>43</v>
      </c>
      <c r="F6" s="102">
        <v>130503</v>
      </c>
      <c r="G6" s="102">
        <v>77.027027027027032</v>
      </c>
      <c r="H6" s="102">
        <v>27.027027027027028</v>
      </c>
    </row>
    <row r="7" spans="1:9" x14ac:dyDescent="0.25">
      <c r="A7" s="102" t="s">
        <v>63</v>
      </c>
      <c r="B7" s="104">
        <v>42278</v>
      </c>
      <c r="C7" s="102">
        <v>227</v>
      </c>
      <c r="D7" s="102">
        <v>38</v>
      </c>
      <c r="E7" s="102" t="s">
        <v>43</v>
      </c>
      <c r="F7" s="102">
        <v>130503</v>
      </c>
      <c r="G7" s="102">
        <v>76.829268292682926</v>
      </c>
      <c r="H7" s="102">
        <v>39.024390243902438</v>
      </c>
    </row>
    <row r="8" spans="1:9" x14ac:dyDescent="0.25">
      <c r="A8" s="102" t="s">
        <v>63</v>
      </c>
      <c r="B8" s="104">
        <v>42283</v>
      </c>
      <c r="C8" s="102">
        <v>233</v>
      </c>
      <c r="D8" s="102">
        <v>39</v>
      </c>
      <c r="E8" s="102" t="s">
        <v>43</v>
      </c>
      <c r="F8" s="102">
        <v>130503</v>
      </c>
      <c r="G8" s="102">
        <v>66.153846153846146</v>
      </c>
      <c r="H8" s="102">
        <v>25.806451612903224</v>
      </c>
    </row>
    <row r="9" spans="1:9" x14ac:dyDescent="0.25">
      <c r="A9" s="102" t="s">
        <v>63</v>
      </c>
      <c r="B9" s="104">
        <v>42285</v>
      </c>
      <c r="C9" s="102">
        <v>240</v>
      </c>
      <c r="D9" s="102">
        <v>40</v>
      </c>
      <c r="E9" s="102" t="s">
        <v>43</v>
      </c>
      <c r="F9" s="102">
        <v>130503</v>
      </c>
      <c r="G9" s="102">
        <v>82.191780821917803</v>
      </c>
      <c r="H9" s="102">
        <v>34.246575342465754</v>
      </c>
    </row>
    <row r="10" spans="1:9" x14ac:dyDescent="0.25">
      <c r="A10" s="102" t="s">
        <v>63</v>
      </c>
      <c r="B10" s="104">
        <v>42297</v>
      </c>
      <c r="C10" s="102">
        <v>248</v>
      </c>
      <c r="D10" s="102">
        <v>41</v>
      </c>
      <c r="E10" s="102" t="s">
        <v>43</v>
      </c>
      <c r="F10" s="102">
        <v>130503</v>
      </c>
      <c r="G10" s="102">
        <v>67.605633802816897</v>
      </c>
      <c r="H10" s="102">
        <v>23.611111111111111</v>
      </c>
    </row>
    <row r="11" spans="1:9" x14ac:dyDescent="0.25">
      <c r="A11" s="102" t="s">
        <v>63</v>
      </c>
      <c r="B11" s="104">
        <v>42306</v>
      </c>
      <c r="C11" s="102">
        <v>261</v>
      </c>
      <c r="D11" s="102">
        <v>42</v>
      </c>
      <c r="E11" s="102" t="s">
        <v>43</v>
      </c>
      <c r="F11" s="102">
        <v>130503</v>
      </c>
      <c r="G11" s="102">
        <v>61.764705882352942</v>
      </c>
      <c r="H11" s="102">
        <v>23.52941176470588</v>
      </c>
    </row>
    <row r="12" spans="1:9" x14ac:dyDescent="0.25">
      <c r="A12" s="102" t="s">
        <v>63</v>
      </c>
      <c r="B12" s="104">
        <v>42327</v>
      </c>
      <c r="C12" s="102">
        <v>269</v>
      </c>
      <c r="D12" s="102">
        <v>43</v>
      </c>
      <c r="E12" s="102" t="s">
        <v>43</v>
      </c>
      <c r="F12" s="102">
        <v>130503</v>
      </c>
      <c r="G12" s="102">
        <v>81.690140845070431</v>
      </c>
      <c r="H12" s="102">
        <v>35.2112676056338</v>
      </c>
    </row>
    <row r="13" spans="1:9" x14ac:dyDescent="0.25">
      <c r="A13" s="102" t="s">
        <v>63</v>
      </c>
      <c r="B13" s="104">
        <v>42381</v>
      </c>
      <c r="C13" s="102">
        <v>318</v>
      </c>
      <c r="D13" s="102">
        <v>48</v>
      </c>
      <c r="E13" s="102" t="s">
        <v>43</v>
      </c>
      <c r="F13" s="102">
        <v>130503</v>
      </c>
      <c r="G13" s="102">
        <v>79.411764705882348</v>
      </c>
      <c r="H13" s="102">
        <v>34.328358208955223</v>
      </c>
      <c r="I13" s="103" t="s">
        <v>380</v>
      </c>
    </row>
    <row r="14" spans="1:9" x14ac:dyDescent="0.25">
      <c r="A14" s="102" t="s">
        <v>63</v>
      </c>
      <c r="B14" s="104">
        <v>42392</v>
      </c>
      <c r="C14" s="102">
        <v>331</v>
      </c>
      <c r="D14" s="102">
        <v>49</v>
      </c>
      <c r="E14" s="102" t="s">
        <v>43</v>
      </c>
      <c r="F14" s="102">
        <v>130503</v>
      </c>
      <c r="G14" s="102">
        <v>83.606557377049185</v>
      </c>
      <c r="H14" s="102">
        <v>24.590163934426229</v>
      </c>
    </row>
    <row r="15" spans="1:9" x14ac:dyDescent="0.25">
      <c r="A15" s="102" t="s">
        <v>63</v>
      </c>
      <c r="B15" s="104">
        <v>42399</v>
      </c>
      <c r="C15" s="102">
        <v>339</v>
      </c>
      <c r="D15" s="102">
        <v>50</v>
      </c>
      <c r="E15" s="102" t="s">
        <v>43</v>
      </c>
      <c r="F15" s="102">
        <v>130503</v>
      </c>
      <c r="G15" s="102">
        <v>70.769230769230774</v>
      </c>
      <c r="H15" s="102">
        <v>27.692307692307693</v>
      </c>
    </row>
    <row r="16" spans="1:9" x14ac:dyDescent="0.25">
      <c r="A16" s="102">
        <v>2</v>
      </c>
      <c r="B16" s="104">
        <v>42297</v>
      </c>
      <c r="C16" s="102">
        <v>252</v>
      </c>
      <c r="D16" s="102">
        <v>41</v>
      </c>
      <c r="E16" s="102" t="s">
        <v>61</v>
      </c>
      <c r="F16" s="102" t="s">
        <v>62</v>
      </c>
      <c r="G16" s="102">
        <v>72.857142857142847</v>
      </c>
      <c r="H16" s="102">
        <v>24.637681159420293</v>
      </c>
    </row>
    <row r="17" spans="1:8" x14ac:dyDescent="0.25">
      <c r="A17" s="102" t="s">
        <v>63</v>
      </c>
      <c r="B17" s="104">
        <v>42306</v>
      </c>
      <c r="C17" s="102">
        <v>265</v>
      </c>
      <c r="D17" s="102">
        <v>42</v>
      </c>
      <c r="E17" s="102" t="s">
        <v>61</v>
      </c>
      <c r="F17" s="102" t="s">
        <v>62</v>
      </c>
      <c r="G17" s="102">
        <v>77.464788732394368</v>
      </c>
      <c r="H17" s="102">
        <v>38.028169014084504</v>
      </c>
    </row>
    <row r="18" spans="1:8" x14ac:dyDescent="0.25">
      <c r="A18" s="102" t="s">
        <v>63</v>
      </c>
      <c r="B18" s="104">
        <v>42327</v>
      </c>
      <c r="C18" s="102">
        <v>271</v>
      </c>
      <c r="D18" s="102">
        <v>43</v>
      </c>
      <c r="E18" s="102" t="s">
        <v>61</v>
      </c>
      <c r="F18" s="102" t="s">
        <v>62</v>
      </c>
      <c r="G18" s="102">
        <v>79.104477611940297</v>
      </c>
      <c r="H18" s="102">
        <v>48.529411764705884</v>
      </c>
    </row>
    <row r="19" spans="1:8" x14ac:dyDescent="0.25">
      <c r="A19" s="102" t="s">
        <v>63</v>
      </c>
      <c r="B19" s="104">
        <v>42378</v>
      </c>
      <c r="C19" s="102">
        <v>311</v>
      </c>
      <c r="D19" s="102">
        <v>47</v>
      </c>
      <c r="E19" s="102" t="s">
        <v>61</v>
      </c>
      <c r="F19" s="102" t="s">
        <v>62</v>
      </c>
      <c r="G19" s="102">
        <v>79.310344827586206</v>
      </c>
      <c r="H19" s="102">
        <v>28.8135593220339</v>
      </c>
    </row>
    <row r="20" spans="1:8" x14ac:dyDescent="0.25">
      <c r="A20" s="102" t="s">
        <v>63</v>
      </c>
      <c r="B20" s="104">
        <v>42381</v>
      </c>
      <c r="C20" s="102">
        <v>319</v>
      </c>
      <c r="D20" s="102">
        <v>48</v>
      </c>
      <c r="E20" s="102" t="s">
        <v>61</v>
      </c>
      <c r="F20" s="102" t="s">
        <v>62</v>
      </c>
      <c r="G20" s="102">
        <v>87.096774193548384</v>
      </c>
      <c r="H20" s="102">
        <v>37.096774193548384</v>
      </c>
    </row>
    <row r="21" spans="1:8" x14ac:dyDescent="0.25">
      <c r="A21" s="102" t="s">
        <v>63</v>
      </c>
      <c r="B21" s="104">
        <v>42392</v>
      </c>
      <c r="C21" s="102">
        <v>333</v>
      </c>
      <c r="D21" s="102">
        <v>49</v>
      </c>
      <c r="E21" s="102" t="s">
        <v>61</v>
      </c>
      <c r="F21" s="102" t="s">
        <v>62</v>
      </c>
      <c r="G21" s="102">
        <v>73.4375</v>
      </c>
      <c r="H21" s="102">
        <v>31.25</v>
      </c>
    </row>
    <row r="22" spans="1:8" x14ac:dyDescent="0.25">
      <c r="A22" s="102">
        <v>3</v>
      </c>
      <c r="B22" s="104">
        <v>42258</v>
      </c>
      <c r="C22" s="102">
        <v>198</v>
      </c>
      <c r="D22" s="102">
        <v>35</v>
      </c>
      <c r="E22" s="102" t="s">
        <v>64</v>
      </c>
      <c r="F22" s="102">
        <v>150213</v>
      </c>
      <c r="G22" s="102">
        <v>49.350649350649348</v>
      </c>
      <c r="H22" s="102">
        <v>18.181818181818183</v>
      </c>
    </row>
    <row r="23" spans="1:8" x14ac:dyDescent="0.25">
      <c r="A23" s="102" t="s">
        <v>63</v>
      </c>
      <c r="B23" s="104">
        <v>42262</v>
      </c>
      <c r="C23" s="102">
        <v>209</v>
      </c>
      <c r="D23" s="102">
        <v>36</v>
      </c>
      <c r="E23" s="102" t="s">
        <v>64</v>
      </c>
      <c r="F23" s="102">
        <v>150213</v>
      </c>
      <c r="G23" s="102">
        <v>68.493150684931507</v>
      </c>
      <c r="H23" s="102">
        <v>20.833333333333336</v>
      </c>
    </row>
    <row r="24" spans="1:8" x14ac:dyDescent="0.25">
      <c r="A24" s="102" t="s">
        <v>63</v>
      </c>
      <c r="B24" s="104">
        <v>42264</v>
      </c>
      <c r="C24" s="102">
        <v>218</v>
      </c>
      <c r="D24" s="102">
        <v>37</v>
      </c>
      <c r="E24" s="102" t="s">
        <v>64</v>
      </c>
      <c r="F24" s="102">
        <v>150213</v>
      </c>
      <c r="G24" s="102">
        <v>60.606060606060609</v>
      </c>
      <c r="H24" s="102">
        <v>12.121212121212121</v>
      </c>
    </row>
    <row r="25" spans="1:8" x14ac:dyDescent="0.25">
      <c r="A25" s="102" t="s">
        <v>63</v>
      </c>
      <c r="B25" s="104">
        <v>42378</v>
      </c>
      <c r="C25" s="102">
        <v>316</v>
      </c>
      <c r="D25" s="102">
        <v>47</v>
      </c>
      <c r="E25" s="102" t="s">
        <v>64</v>
      </c>
      <c r="F25" s="102">
        <v>150213</v>
      </c>
      <c r="G25" s="102">
        <v>75.862068965517238</v>
      </c>
      <c r="H25" s="102">
        <v>14.035087719298245</v>
      </c>
    </row>
    <row r="26" spans="1:8" x14ac:dyDescent="0.25">
      <c r="A26" s="102" t="s">
        <v>63</v>
      </c>
      <c r="B26" s="104">
        <v>42399</v>
      </c>
      <c r="C26" s="102">
        <v>340</v>
      </c>
      <c r="D26" s="102">
        <v>50</v>
      </c>
      <c r="E26" s="102" t="s">
        <v>64</v>
      </c>
      <c r="F26" s="102">
        <v>150213</v>
      </c>
      <c r="G26" s="102">
        <v>70.588235294117652</v>
      </c>
      <c r="H26" s="102">
        <v>1.4925373134328357</v>
      </c>
    </row>
    <row r="27" spans="1:8" x14ac:dyDescent="0.25">
      <c r="A27" s="102">
        <v>4</v>
      </c>
      <c r="B27" s="104">
        <v>42297</v>
      </c>
      <c r="C27" s="102">
        <v>254</v>
      </c>
      <c r="D27" s="102">
        <v>41</v>
      </c>
      <c r="E27" s="102" t="s">
        <v>94</v>
      </c>
      <c r="F27" s="102" t="s">
        <v>95</v>
      </c>
      <c r="G27" s="102">
        <v>72.463768115942031</v>
      </c>
      <c r="H27" s="102">
        <v>15.942028985507244</v>
      </c>
    </row>
    <row r="28" spans="1:8" x14ac:dyDescent="0.25">
      <c r="A28" s="102" t="s">
        <v>63</v>
      </c>
      <c r="B28" s="104">
        <v>42327</v>
      </c>
      <c r="C28" s="102">
        <v>275</v>
      </c>
      <c r="D28" s="102">
        <v>43</v>
      </c>
      <c r="E28" s="102" t="s">
        <v>94</v>
      </c>
      <c r="F28" s="102" t="s">
        <v>95</v>
      </c>
      <c r="G28" s="102">
        <v>57.74647887323944</v>
      </c>
      <c r="H28" s="102">
        <v>9.8591549295774641</v>
      </c>
    </row>
    <row r="29" spans="1:8" x14ac:dyDescent="0.25">
      <c r="A29" s="102" t="s">
        <v>63</v>
      </c>
      <c r="B29" s="104">
        <v>42381</v>
      </c>
      <c r="C29" s="102">
        <v>323</v>
      </c>
      <c r="D29" s="102">
        <v>48</v>
      </c>
      <c r="E29" s="102" t="s">
        <v>94</v>
      </c>
      <c r="F29" s="102" t="s">
        <v>95</v>
      </c>
      <c r="G29" s="102">
        <v>69.841269841269835</v>
      </c>
      <c r="H29" s="102">
        <v>19.047619047619047</v>
      </c>
    </row>
    <row r="30" spans="1:8" x14ac:dyDescent="0.25">
      <c r="A30" s="102" t="s">
        <v>63</v>
      </c>
      <c r="B30" s="104">
        <v>42392</v>
      </c>
      <c r="C30" s="102">
        <v>334</v>
      </c>
      <c r="D30" s="102">
        <v>49</v>
      </c>
      <c r="E30" s="102" t="s">
        <v>94</v>
      </c>
      <c r="F30" s="102" t="s">
        <v>95</v>
      </c>
      <c r="G30" s="102">
        <v>61.53846153846154</v>
      </c>
      <c r="H30" s="102">
        <v>1.5151515151515151</v>
      </c>
    </row>
    <row r="31" spans="1:8" x14ac:dyDescent="0.25">
      <c r="A31" s="102" t="s">
        <v>63</v>
      </c>
      <c r="B31" s="104">
        <v>42399</v>
      </c>
      <c r="C31" s="102">
        <v>341</v>
      </c>
      <c r="D31" s="102">
        <v>50</v>
      </c>
      <c r="E31" s="102" t="s">
        <v>94</v>
      </c>
      <c r="F31" s="102" t="s">
        <v>95</v>
      </c>
      <c r="G31" s="102">
        <v>58.208955223880601</v>
      </c>
      <c r="H31" s="102">
        <v>19.047619047619047</v>
      </c>
    </row>
    <row r="32" spans="1:8" x14ac:dyDescent="0.25">
      <c r="A32" s="102">
        <v>5</v>
      </c>
      <c r="B32" s="104">
        <v>42297</v>
      </c>
      <c r="C32" s="102">
        <v>249</v>
      </c>
      <c r="D32" s="102">
        <v>41</v>
      </c>
      <c r="E32" s="102" t="s">
        <v>85</v>
      </c>
      <c r="F32" s="102" t="s">
        <v>100</v>
      </c>
      <c r="G32" s="102">
        <v>80.281690140845072</v>
      </c>
      <c r="H32" s="102">
        <v>34.246575342465754</v>
      </c>
    </row>
    <row r="33" spans="1:8" x14ac:dyDescent="0.25">
      <c r="A33" s="102" t="s">
        <v>63</v>
      </c>
      <c r="B33" s="104">
        <v>42306</v>
      </c>
      <c r="C33" s="102">
        <v>266</v>
      </c>
      <c r="D33" s="102">
        <v>42</v>
      </c>
      <c r="E33" s="102" t="s">
        <v>85</v>
      </c>
      <c r="F33" s="102" t="s">
        <v>100</v>
      </c>
      <c r="G33" s="102">
        <v>80.821917808219183</v>
      </c>
      <c r="H33" s="102">
        <v>31.944444444444443</v>
      </c>
    </row>
    <row r="34" spans="1:8" x14ac:dyDescent="0.25">
      <c r="A34" s="102" t="s">
        <v>63</v>
      </c>
      <c r="B34" s="104">
        <v>42327</v>
      </c>
      <c r="C34" s="102">
        <v>273</v>
      </c>
      <c r="D34" s="102">
        <v>43</v>
      </c>
      <c r="E34" s="102" t="s">
        <v>85</v>
      </c>
      <c r="F34" s="102" t="s">
        <v>100</v>
      </c>
      <c r="G34" s="102">
        <v>90.140845070422543</v>
      </c>
      <c r="H34" s="102">
        <v>43.661971830985912</v>
      </c>
    </row>
    <row r="35" spans="1:8" x14ac:dyDescent="0.25">
      <c r="A35" s="102" t="s">
        <v>63</v>
      </c>
      <c r="B35" s="104">
        <v>42378</v>
      </c>
      <c r="C35" s="102">
        <v>310</v>
      </c>
      <c r="D35" s="102">
        <v>47</v>
      </c>
      <c r="E35" s="102" t="s">
        <v>85</v>
      </c>
      <c r="F35" s="102" t="s">
        <v>100</v>
      </c>
      <c r="G35" s="102">
        <v>77.611940298507463</v>
      </c>
      <c r="H35" s="102">
        <v>29.850746268656714</v>
      </c>
    </row>
    <row r="36" spans="1:8" x14ac:dyDescent="0.25">
      <c r="A36" s="102" t="s">
        <v>63</v>
      </c>
      <c r="B36" s="104">
        <v>42381</v>
      </c>
      <c r="C36" s="102">
        <v>322</v>
      </c>
      <c r="D36" s="102">
        <v>48</v>
      </c>
      <c r="E36" s="102" t="s">
        <v>85</v>
      </c>
      <c r="F36" s="102" t="s">
        <v>100</v>
      </c>
      <c r="G36" s="102">
        <v>75</v>
      </c>
      <c r="H36" s="102">
        <v>26.865671641791046</v>
      </c>
    </row>
    <row r="37" spans="1:8" x14ac:dyDescent="0.25">
      <c r="A37" s="102">
        <v>6</v>
      </c>
      <c r="B37" s="104">
        <v>42297</v>
      </c>
      <c r="C37" s="102">
        <v>253</v>
      </c>
      <c r="D37" s="102">
        <v>41</v>
      </c>
      <c r="E37" s="102" t="s">
        <v>85</v>
      </c>
      <c r="F37" s="102" t="s">
        <v>103</v>
      </c>
      <c r="G37" s="102">
        <v>76.623376623376629</v>
      </c>
      <c r="H37" s="102">
        <v>30.263157894736842</v>
      </c>
    </row>
    <row r="38" spans="1:8" x14ac:dyDescent="0.25">
      <c r="A38" s="102" t="s">
        <v>63</v>
      </c>
      <c r="B38" s="104">
        <v>42306</v>
      </c>
      <c r="C38" s="102">
        <v>267</v>
      </c>
      <c r="D38" s="102">
        <v>42</v>
      </c>
      <c r="E38" s="102" t="s">
        <v>85</v>
      </c>
      <c r="F38" s="102" t="s">
        <v>103</v>
      </c>
      <c r="G38" s="102">
        <v>80</v>
      </c>
      <c r="H38" s="102">
        <v>18.571428571428573</v>
      </c>
    </row>
    <row r="39" spans="1:8" x14ac:dyDescent="0.25">
      <c r="A39" s="102" t="s">
        <v>63</v>
      </c>
      <c r="B39" s="104">
        <v>42327</v>
      </c>
      <c r="C39" s="102">
        <v>272</v>
      </c>
      <c r="D39" s="102">
        <v>43</v>
      </c>
      <c r="E39" s="102" t="s">
        <v>85</v>
      </c>
      <c r="F39" s="102" t="s">
        <v>103</v>
      </c>
      <c r="G39" s="102">
        <v>84.285714285714292</v>
      </c>
      <c r="H39" s="102">
        <v>27.142857142857142</v>
      </c>
    </row>
    <row r="40" spans="1:8" x14ac:dyDescent="0.25">
      <c r="A40" s="102" t="s">
        <v>63</v>
      </c>
      <c r="B40" s="104">
        <v>42378</v>
      </c>
      <c r="C40" s="102">
        <v>308</v>
      </c>
      <c r="D40" s="102">
        <v>47</v>
      </c>
      <c r="E40" s="102" t="s">
        <v>85</v>
      </c>
      <c r="F40" s="102" t="s">
        <v>103</v>
      </c>
      <c r="G40" s="102">
        <v>77.777777777777786</v>
      </c>
      <c r="H40" s="102">
        <v>25.396825396825395</v>
      </c>
    </row>
    <row r="41" spans="1:8" x14ac:dyDescent="0.25">
      <c r="A41" s="102" t="s">
        <v>63</v>
      </c>
      <c r="B41" s="104">
        <v>42381</v>
      </c>
      <c r="C41" s="102">
        <v>321</v>
      </c>
      <c r="D41" s="102">
        <v>48</v>
      </c>
      <c r="E41" s="102" t="s">
        <v>85</v>
      </c>
      <c r="F41" s="102" t="s">
        <v>103</v>
      </c>
      <c r="G41" s="102">
        <v>67.164179104477611</v>
      </c>
      <c r="H41" s="102">
        <v>26.865671641791046</v>
      </c>
    </row>
    <row r="42" spans="1:8" x14ac:dyDescent="0.25">
      <c r="A42" s="102">
        <v>7</v>
      </c>
      <c r="B42" s="104">
        <v>42297</v>
      </c>
      <c r="C42" s="102">
        <v>251</v>
      </c>
      <c r="D42" s="102">
        <v>41</v>
      </c>
      <c r="E42" s="102" t="s">
        <v>61</v>
      </c>
      <c r="F42" s="102" t="s">
        <v>137</v>
      </c>
      <c r="G42" s="102">
        <v>77.464788732394368</v>
      </c>
      <c r="H42" s="102">
        <v>30.985915492957744</v>
      </c>
    </row>
    <row r="43" spans="1:8" x14ac:dyDescent="0.25">
      <c r="A43" s="102" t="s">
        <v>63</v>
      </c>
      <c r="B43" s="104">
        <v>42306</v>
      </c>
      <c r="C43" s="102">
        <v>264</v>
      </c>
      <c r="D43" s="102">
        <v>42</v>
      </c>
      <c r="E43" s="102" t="s">
        <v>61</v>
      </c>
      <c r="F43" s="102" t="s">
        <v>137</v>
      </c>
      <c r="G43" s="102">
        <v>75.714285714285708</v>
      </c>
      <c r="H43" s="102">
        <v>45.714285714285715</v>
      </c>
    </row>
    <row r="44" spans="1:8" x14ac:dyDescent="0.25">
      <c r="A44" s="102" t="s">
        <v>63</v>
      </c>
      <c r="B44" s="104">
        <v>42327</v>
      </c>
      <c r="C44" s="102">
        <v>270</v>
      </c>
      <c r="D44" s="102">
        <v>43</v>
      </c>
      <c r="E44" s="102" t="s">
        <v>61</v>
      </c>
      <c r="F44" s="102" t="s">
        <v>137</v>
      </c>
      <c r="G44" s="102">
        <v>71.014492753623188</v>
      </c>
      <c r="H44" s="102">
        <v>40.579710144927539</v>
      </c>
    </row>
    <row r="45" spans="1:8" x14ac:dyDescent="0.25">
      <c r="A45" s="102" t="s">
        <v>63</v>
      </c>
      <c r="B45" s="104">
        <v>42378</v>
      </c>
      <c r="C45" s="102">
        <v>309</v>
      </c>
      <c r="D45" s="102">
        <v>47</v>
      </c>
      <c r="E45" s="102" t="s">
        <v>61</v>
      </c>
      <c r="F45" s="102" t="s">
        <v>137</v>
      </c>
      <c r="G45" s="102">
        <v>68.253968253968253</v>
      </c>
      <c r="H45" s="102">
        <v>12.698412698412698</v>
      </c>
    </row>
    <row r="46" spans="1:8" x14ac:dyDescent="0.25">
      <c r="A46" s="102" t="s">
        <v>63</v>
      </c>
      <c r="B46" s="104">
        <v>42381</v>
      </c>
      <c r="C46" s="102">
        <v>320</v>
      </c>
      <c r="D46" s="102">
        <v>48</v>
      </c>
      <c r="E46" s="102" t="s">
        <v>61</v>
      </c>
      <c r="F46" s="102" t="s">
        <v>137</v>
      </c>
      <c r="G46" s="102">
        <v>61.111111111111114</v>
      </c>
      <c r="H46" s="102">
        <v>29.629629629629626</v>
      </c>
    </row>
    <row r="47" spans="1:8" x14ac:dyDescent="0.25">
      <c r="A47" s="102">
        <v>8</v>
      </c>
      <c r="B47" s="104">
        <v>1840168</v>
      </c>
      <c r="C47" s="102">
        <v>137</v>
      </c>
      <c r="D47" s="102">
        <v>26</v>
      </c>
      <c r="E47" s="102" t="s">
        <v>106</v>
      </c>
      <c r="F47" s="102" t="s">
        <v>108</v>
      </c>
      <c r="G47" s="102">
        <v>71.910112359550567</v>
      </c>
      <c r="H47" s="102">
        <v>10.112359550561797</v>
      </c>
    </row>
    <row r="48" spans="1:8" x14ac:dyDescent="0.25">
      <c r="A48" s="102" t="s">
        <v>63</v>
      </c>
      <c r="B48" s="104">
        <v>42278</v>
      </c>
      <c r="C48" s="102">
        <v>230</v>
      </c>
      <c r="D48" s="102">
        <v>38</v>
      </c>
      <c r="E48" s="102" t="s">
        <v>106</v>
      </c>
      <c r="F48" s="102" t="s">
        <v>108</v>
      </c>
      <c r="G48" s="102">
        <v>77.173913043478265</v>
      </c>
      <c r="H48" s="102">
        <v>9.7826086956521738</v>
      </c>
    </row>
    <row r="49" spans="1:8" x14ac:dyDescent="0.25">
      <c r="A49" s="102" t="s">
        <v>63</v>
      </c>
      <c r="B49" s="104">
        <v>42297</v>
      </c>
      <c r="C49" s="102">
        <v>260</v>
      </c>
      <c r="D49" s="102">
        <v>41</v>
      </c>
      <c r="E49" s="102" t="s">
        <v>106</v>
      </c>
      <c r="F49" s="102" t="s">
        <v>108</v>
      </c>
      <c r="G49" s="102">
        <v>81.25</v>
      </c>
      <c r="H49" s="102">
        <v>25</v>
      </c>
    </row>
    <row r="50" spans="1:8" x14ac:dyDescent="0.25">
      <c r="A50" s="102" t="s">
        <v>63</v>
      </c>
      <c r="B50" s="104">
        <v>42378</v>
      </c>
      <c r="C50" s="102">
        <v>313</v>
      </c>
      <c r="D50" s="102">
        <v>47</v>
      </c>
      <c r="E50" s="102" t="s">
        <v>106</v>
      </c>
      <c r="F50" s="102" t="s">
        <v>108</v>
      </c>
      <c r="G50" s="102">
        <v>78.125</v>
      </c>
      <c r="H50" s="102">
        <v>14.0625</v>
      </c>
    </row>
    <row r="51" spans="1:8" x14ac:dyDescent="0.25">
      <c r="A51" s="102">
        <v>9</v>
      </c>
      <c r="B51" s="104">
        <v>941187</v>
      </c>
      <c r="C51" s="102">
        <v>136</v>
      </c>
      <c r="D51" s="102">
        <v>26</v>
      </c>
      <c r="E51" s="102" t="s">
        <v>76</v>
      </c>
      <c r="F51" s="102" t="s">
        <v>96</v>
      </c>
      <c r="G51" s="102">
        <v>82.716049382716051</v>
      </c>
      <c r="H51" s="102">
        <v>42.045454545454547</v>
      </c>
    </row>
    <row r="52" spans="1:8" x14ac:dyDescent="0.25">
      <c r="A52" s="102" t="s">
        <v>63</v>
      </c>
      <c r="B52" s="104">
        <v>42227</v>
      </c>
      <c r="C52" s="102">
        <v>165</v>
      </c>
      <c r="D52" s="102">
        <v>30</v>
      </c>
      <c r="E52" s="102" t="s">
        <v>76</v>
      </c>
      <c r="F52" s="102" t="s">
        <v>96</v>
      </c>
      <c r="G52" s="102">
        <v>71.604938271604937</v>
      </c>
      <c r="H52" s="102">
        <v>23.076923076923077</v>
      </c>
    </row>
    <row r="53" spans="1:8" x14ac:dyDescent="0.25">
      <c r="A53" s="102" t="s">
        <v>63</v>
      </c>
      <c r="B53" s="104">
        <v>42244</v>
      </c>
      <c r="C53" s="102">
        <v>193</v>
      </c>
      <c r="D53" s="102">
        <v>34</v>
      </c>
      <c r="E53" s="102" t="s">
        <v>76</v>
      </c>
      <c r="F53" s="102" t="s">
        <v>96</v>
      </c>
      <c r="G53" s="102">
        <v>72</v>
      </c>
      <c r="H53" s="102">
        <v>14.666666666666666</v>
      </c>
    </row>
    <row r="54" spans="1:8" x14ac:dyDescent="0.25">
      <c r="A54" s="102" t="s">
        <v>63</v>
      </c>
      <c r="B54" s="104">
        <v>42327</v>
      </c>
      <c r="C54" s="102">
        <v>277</v>
      </c>
      <c r="D54" s="102">
        <v>43</v>
      </c>
      <c r="E54" s="102" t="s">
        <v>76</v>
      </c>
      <c r="F54" s="102" t="s">
        <v>96</v>
      </c>
      <c r="G54" s="102">
        <v>81.159420289855078</v>
      </c>
      <c r="H54" s="102">
        <v>44.285714285714285</v>
      </c>
    </row>
    <row r="55" spans="1:8" x14ac:dyDescent="0.25">
      <c r="A55" s="102">
        <v>10</v>
      </c>
      <c r="B55" s="104">
        <v>42237</v>
      </c>
      <c r="C55" s="102">
        <v>187</v>
      </c>
      <c r="D55" s="102">
        <v>33</v>
      </c>
      <c r="E55" s="102" t="s">
        <v>79</v>
      </c>
      <c r="F55" s="102" t="s">
        <v>127</v>
      </c>
      <c r="G55" s="102">
        <v>65</v>
      </c>
      <c r="H55" s="102">
        <v>6.4102564102564097</v>
      </c>
    </row>
    <row r="56" spans="1:8" x14ac:dyDescent="0.25">
      <c r="A56" s="102" t="s">
        <v>63</v>
      </c>
      <c r="B56" s="104">
        <v>42262</v>
      </c>
      <c r="C56" s="102">
        <v>210</v>
      </c>
      <c r="D56" s="102">
        <v>36</v>
      </c>
      <c r="E56" s="102" t="s">
        <v>79</v>
      </c>
      <c r="F56" s="102" t="s">
        <v>127</v>
      </c>
      <c r="G56" s="102">
        <v>60.563380281690137</v>
      </c>
      <c r="H56" s="102">
        <v>5.5555555555555554</v>
      </c>
    </row>
    <row r="57" spans="1:8" x14ac:dyDescent="0.25">
      <c r="A57" s="102" t="s">
        <v>63</v>
      </c>
      <c r="B57" s="104">
        <v>42283</v>
      </c>
      <c r="C57" s="102">
        <v>234</v>
      </c>
      <c r="D57" s="102">
        <v>39</v>
      </c>
      <c r="E57" s="102" t="s">
        <v>79</v>
      </c>
      <c r="F57" s="102" t="s">
        <v>127</v>
      </c>
      <c r="G57" s="102">
        <v>70.422535211267601</v>
      </c>
      <c r="H57" s="102">
        <v>7.042253521126761</v>
      </c>
    </row>
    <row r="58" spans="1:8" x14ac:dyDescent="0.25">
      <c r="A58" s="102" t="s">
        <v>63</v>
      </c>
      <c r="B58" s="104">
        <v>42327</v>
      </c>
      <c r="C58" s="102">
        <v>278</v>
      </c>
      <c r="D58" s="102">
        <v>43</v>
      </c>
      <c r="E58" s="102" t="s">
        <v>79</v>
      </c>
      <c r="F58" s="102" t="s">
        <v>127</v>
      </c>
      <c r="G58" s="102">
        <v>55.26315789473685</v>
      </c>
      <c r="H58" s="102">
        <v>9.2105263157894726</v>
      </c>
    </row>
    <row r="59" spans="1:8" x14ac:dyDescent="0.25">
      <c r="A59" s="102">
        <v>11</v>
      </c>
      <c r="B59" s="104">
        <v>42237</v>
      </c>
      <c r="C59" s="102">
        <v>183</v>
      </c>
      <c r="D59" s="102">
        <v>33</v>
      </c>
      <c r="E59" s="102" t="s">
        <v>70</v>
      </c>
      <c r="F59" s="102" t="s">
        <v>146</v>
      </c>
      <c r="G59" s="102">
        <v>73.75</v>
      </c>
      <c r="H59" s="102">
        <v>7.4074074074074066</v>
      </c>
    </row>
    <row r="60" spans="1:8" x14ac:dyDescent="0.25">
      <c r="A60" s="102" t="s">
        <v>63</v>
      </c>
      <c r="B60" s="104">
        <v>42285</v>
      </c>
      <c r="C60" s="102">
        <v>244</v>
      </c>
      <c r="D60" s="102">
        <v>40</v>
      </c>
      <c r="E60" s="102" t="s">
        <v>70</v>
      </c>
      <c r="F60" s="102" t="s">
        <v>146</v>
      </c>
      <c r="G60" s="102">
        <v>77.777777777777786</v>
      </c>
      <c r="H60" s="102">
        <v>18.055555555555554</v>
      </c>
    </row>
    <row r="61" spans="1:8" x14ac:dyDescent="0.25">
      <c r="A61" s="102" t="s">
        <v>63</v>
      </c>
      <c r="B61" s="104">
        <v>42258</v>
      </c>
      <c r="C61" s="102">
        <v>200</v>
      </c>
      <c r="D61" s="102">
        <v>35</v>
      </c>
      <c r="E61" s="102" t="s">
        <v>70</v>
      </c>
      <c r="F61" s="102" t="s">
        <v>146</v>
      </c>
      <c r="G61" s="102">
        <v>68.918918918918919</v>
      </c>
      <c r="H61" s="102">
        <v>11.842105263157894</v>
      </c>
    </row>
    <row r="62" spans="1:8" x14ac:dyDescent="0.25">
      <c r="A62" s="102" t="s">
        <v>63</v>
      </c>
      <c r="B62" s="104">
        <v>42262</v>
      </c>
      <c r="C62" s="102">
        <v>207</v>
      </c>
      <c r="D62" s="102">
        <v>36</v>
      </c>
      <c r="E62" s="102" t="s">
        <v>70</v>
      </c>
      <c r="F62" s="102" t="s">
        <v>146</v>
      </c>
      <c r="G62" s="102">
        <v>62.162162162162161</v>
      </c>
      <c r="H62" s="102">
        <v>9.4594594594594597</v>
      </c>
    </row>
    <row r="63" spans="1:8" x14ac:dyDescent="0.25">
      <c r="A63" s="102">
        <v>12</v>
      </c>
      <c r="B63" s="104">
        <v>42237</v>
      </c>
      <c r="C63" s="102">
        <v>189</v>
      </c>
      <c r="D63" s="102">
        <v>33</v>
      </c>
      <c r="E63" s="102" t="s">
        <v>118</v>
      </c>
      <c r="F63" s="102" t="s">
        <v>119</v>
      </c>
      <c r="G63" s="102">
        <v>86.419753086419746</v>
      </c>
      <c r="H63" s="102">
        <v>22.222222222222221</v>
      </c>
    </row>
    <row r="64" spans="1:8" x14ac:dyDescent="0.25">
      <c r="A64" s="102" t="s">
        <v>63</v>
      </c>
      <c r="B64" s="104">
        <v>42258</v>
      </c>
      <c r="C64" s="102">
        <v>203</v>
      </c>
      <c r="D64" s="102">
        <v>35</v>
      </c>
      <c r="E64" s="102" t="s">
        <v>118</v>
      </c>
      <c r="F64" s="102" t="s">
        <v>119</v>
      </c>
      <c r="G64" s="102">
        <v>73.417721518987349</v>
      </c>
      <c r="H64" s="102">
        <v>39.24050632911392</v>
      </c>
    </row>
    <row r="65" spans="1:8" x14ac:dyDescent="0.25">
      <c r="A65" s="102" t="s">
        <v>63</v>
      </c>
      <c r="B65" s="104">
        <v>42378</v>
      </c>
      <c r="C65" s="102">
        <v>315</v>
      </c>
      <c r="D65" s="102">
        <v>47</v>
      </c>
      <c r="E65" s="102" t="s">
        <v>118</v>
      </c>
      <c r="F65" s="102" t="s">
        <v>119</v>
      </c>
      <c r="G65" s="102">
        <v>87.719298245614027</v>
      </c>
      <c r="H65" s="102">
        <v>19.298245614035086</v>
      </c>
    </row>
    <row r="66" spans="1:8" x14ac:dyDescent="0.25">
      <c r="A66" s="102" t="s">
        <v>63</v>
      </c>
      <c r="B66" s="104">
        <v>42392</v>
      </c>
      <c r="C66" s="102">
        <v>337</v>
      </c>
      <c r="D66" s="102">
        <v>49</v>
      </c>
      <c r="E66" s="102" t="s">
        <v>118</v>
      </c>
      <c r="F66" s="102" t="s">
        <v>119</v>
      </c>
      <c r="G66" s="102">
        <v>72.727272727272734</v>
      </c>
      <c r="H66" s="102">
        <v>31.818181818181817</v>
      </c>
    </row>
    <row r="67" spans="1:8" x14ac:dyDescent="0.25">
      <c r="A67" s="102">
        <v>13</v>
      </c>
      <c r="B67" s="104">
        <v>42244</v>
      </c>
      <c r="C67" s="102">
        <v>195</v>
      </c>
      <c r="D67" s="102">
        <v>34</v>
      </c>
      <c r="E67" s="102" t="s">
        <v>89</v>
      </c>
      <c r="F67" s="102">
        <v>101011</v>
      </c>
      <c r="G67" s="102">
        <v>73.972602739726028</v>
      </c>
      <c r="H67" s="102">
        <v>16.43835616438356</v>
      </c>
    </row>
    <row r="68" spans="1:8" x14ac:dyDescent="0.25">
      <c r="A68" s="102" t="s">
        <v>63</v>
      </c>
      <c r="B68" s="104">
        <v>42258</v>
      </c>
      <c r="C68" s="102">
        <v>199</v>
      </c>
      <c r="D68" s="102">
        <v>35</v>
      </c>
      <c r="E68" s="102" t="s">
        <v>89</v>
      </c>
      <c r="F68" s="102">
        <v>101011</v>
      </c>
      <c r="G68" s="102">
        <v>73.333333333333329</v>
      </c>
      <c r="H68" s="102">
        <v>26.666666666666668</v>
      </c>
    </row>
    <row r="69" spans="1:8" x14ac:dyDescent="0.25">
      <c r="A69" s="102" t="s">
        <v>63</v>
      </c>
      <c r="B69" s="104">
        <v>42264</v>
      </c>
      <c r="C69" s="102">
        <v>217</v>
      </c>
      <c r="D69" s="102">
        <v>37</v>
      </c>
      <c r="E69" s="102" t="s">
        <v>89</v>
      </c>
      <c r="F69" s="102">
        <v>101011</v>
      </c>
      <c r="G69" s="102">
        <v>72.727272727272734</v>
      </c>
      <c r="H69" s="102">
        <v>20.588235294117645</v>
      </c>
    </row>
    <row r="70" spans="1:8" x14ac:dyDescent="0.25">
      <c r="A70" s="102">
        <v>14</v>
      </c>
      <c r="B70" s="104">
        <v>42227</v>
      </c>
      <c r="C70" s="102">
        <v>164</v>
      </c>
      <c r="D70" s="102">
        <v>30</v>
      </c>
      <c r="E70" s="102" t="s">
        <v>90</v>
      </c>
      <c r="F70" s="102" t="s">
        <v>92</v>
      </c>
      <c r="G70" s="102">
        <v>70.886075949367083</v>
      </c>
      <c r="H70" s="102">
        <v>10.126582278481013</v>
      </c>
    </row>
    <row r="71" spans="1:8" x14ac:dyDescent="0.25">
      <c r="A71" s="102" t="s">
        <v>63</v>
      </c>
      <c r="B71" s="104">
        <v>42237</v>
      </c>
      <c r="C71" s="102">
        <v>188</v>
      </c>
      <c r="D71" s="102">
        <v>33</v>
      </c>
      <c r="E71" s="102" t="s">
        <v>90</v>
      </c>
      <c r="F71" s="102" t="s">
        <v>92</v>
      </c>
      <c r="G71" s="102">
        <v>79.487179487179489</v>
      </c>
      <c r="H71" s="102">
        <v>12.820512820512819</v>
      </c>
    </row>
    <row r="72" spans="1:8" x14ac:dyDescent="0.25">
      <c r="A72" s="102" t="s">
        <v>63</v>
      </c>
      <c r="B72" s="104">
        <v>42264</v>
      </c>
      <c r="C72" s="102">
        <v>223</v>
      </c>
      <c r="D72" s="102">
        <v>37</v>
      </c>
      <c r="E72" s="102" t="s">
        <v>90</v>
      </c>
      <c r="F72" s="102" t="s">
        <v>92</v>
      </c>
      <c r="G72" s="102">
        <v>82.191780821917803</v>
      </c>
      <c r="H72" s="102">
        <v>16.43835616438356</v>
      </c>
    </row>
    <row r="73" spans="1:8" x14ac:dyDescent="0.25">
      <c r="A73" s="102">
        <v>15</v>
      </c>
      <c r="B73" s="104">
        <v>42237</v>
      </c>
      <c r="C73" s="102">
        <v>190</v>
      </c>
      <c r="D73" s="102">
        <v>33</v>
      </c>
      <c r="E73" s="102" t="s">
        <v>90</v>
      </c>
      <c r="F73" s="102" t="s">
        <v>93</v>
      </c>
      <c r="G73" s="102">
        <v>80.952380952380949</v>
      </c>
      <c r="H73" s="102">
        <v>23.809523809523807</v>
      </c>
    </row>
    <row r="74" spans="1:8" x14ac:dyDescent="0.25">
      <c r="A74" s="102" t="s">
        <v>63</v>
      </c>
      <c r="B74" s="104">
        <v>42258</v>
      </c>
      <c r="C74" s="102">
        <v>201</v>
      </c>
      <c r="D74" s="102">
        <v>35</v>
      </c>
      <c r="E74" s="102" t="s">
        <v>90</v>
      </c>
      <c r="F74" s="102" t="s">
        <v>93</v>
      </c>
      <c r="G74" s="102">
        <v>63.636363636363633</v>
      </c>
      <c r="H74" s="102">
        <v>22.077922077922079</v>
      </c>
    </row>
    <row r="75" spans="1:8" x14ac:dyDescent="0.25">
      <c r="A75" s="102" t="s">
        <v>63</v>
      </c>
      <c r="B75" s="104">
        <v>42297</v>
      </c>
      <c r="C75" s="102">
        <v>257</v>
      </c>
      <c r="D75" s="102">
        <v>41</v>
      </c>
      <c r="E75" s="102" t="s">
        <v>90</v>
      </c>
      <c r="F75" s="102" t="s">
        <v>93</v>
      </c>
      <c r="G75" s="102">
        <v>79.729729729729726</v>
      </c>
      <c r="H75" s="102">
        <v>25.333333333333336</v>
      </c>
    </row>
    <row r="76" spans="1:8" x14ac:dyDescent="0.25">
      <c r="A76" s="102">
        <v>16</v>
      </c>
      <c r="B76" s="104">
        <v>42278</v>
      </c>
      <c r="C76" s="102">
        <v>228</v>
      </c>
      <c r="D76" s="102">
        <v>38</v>
      </c>
      <c r="E76" s="102" t="s">
        <v>85</v>
      </c>
      <c r="F76" s="102" t="s">
        <v>99</v>
      </c>
      <c r="G76" s="102">
        <v>81.818181818181827</v>
      </c>
      <c r="H76" s="102">
        <v>33.766233766233768</v>
      </c>
    </row>
    <row r="77" spans="1:8" x14ac:dyDescent="0.25">
      <c r="A77" s="102" t="s">
        <v>63</v>
      </c>
      <c r="B77" s="104">
        <v>42283</v>
      </c>
      <c r="C77" s="102">
        <v>237</v>
      </c>
      <c r="D77" s="102">
        <v>39</v>
      </c>
      <c r="E77" s="102" t="s">
        <v>85</v>
      </c>
      <c r="F77" s="102" t="s">
        <v>99</v>
      </c>
      <c r="G77" s="102">
        <v>81.944444444444443</v>
      </c>
      <c r="H77" s="102">
        <v>36.111111111111107</v>
      </c>
    </row>
    <row r="78" spans="1:8" x14ac:dyDescent="0.25">
      <c r="A78" s="102" t="s">
        <v>63</v>
      </c>
      <c r="B78" s="104">
        <v>42306</v>
      </c>
      <c r="C78" s="102">
        <v>268</v>
      </c>
      <c r="D78" s="102">
        <v>42</v>
      </c>
      <c r="E78" s="102" t="s">
        <v>85</v>
      </c>
      <c r="F78" s="102" t="s">
        <v>99</v>
      </c>
      <c r="G78" s="102">
        <v>77.941176470588232</v>
      </c>
      <c r="H78" s="102">
        <v>37.313432835820898</v>
      </c>
    </row>
    <row r="79" spans="1:8" x14ac:dyDescent="0.25">
      <c r="A79" s="102">
        <v>17</v>
      </c>
      <c r="B79" s="104">
        <v>42285</v>
      </c>
      <c r="C79" s="102">
        <v>246</v>
      </c>
      <c r="D79" s="102">
        <v>40</v>
      </c>
      <c r="E79" s="102">
        <v>2748</v>
      </c>
      <c r="F79" s="102">
        <v>2748</v>
      </c>
      <c r="G79" s="102">
        <v>75.714285714285708</v>
      </c>
      <c r="H79" s="102">
        <v>25.714285714285712</v>
      </c>
    </row>
    <row r="80" spans="1:8" x14ac:dyDescent="0.25">
      <c r="A80" s="102" t="s">
        <v>63</v>
      </c>
      <c r="B80" s="104">
        <v>42399</v>
      </c>
      <c r="C80" s="102">
        <v>343</v>
      </c>
      <c r="D80" s="102">
        <v>50</v>
      </c>
      <c r="E80" s="102">
        <v>2748</v>
      </c>
      <c r="F80" s="102">
        <v>2748</v>
      </c>
      <c r="G80" s="102">
        <v>59.701492537313428</v>
      </c>
      <c r="H80" s="102">
        <v>22.388059701492537</v>
      </c>
    </row>
    <row r="81" spans="1:8" x14ac:dyDescent="0.25">
      <c r="A81" s="102" t="s">
        <v>63</v>
      </c>
      <c r="B81" s="104">
        <v>42392</v>
      </c>
      <c r="C81" s="102">
        <v>336</v>
      </c>
      <c r="D81" s="102">
        <v>49</v>
      </c>
      <c r="E81" s="102" t="s">
        <v>84</v>
      </c>
      <c r="F81" s="102">
        <v>2748</v>
      </c>
      <c r="G81" s="102">
        <v>69.696969696969703</v>
      </c>
      <c r="H81" s="102">
        <v>27.27272727272727</v>
      </c>
    </row>
    <row r="82" spans="1:8" x14ac:dyDescent="0.25">
      <c r="A82" s="102">
        <v>18</v>
      </c>
      <c r="B82" s="104">
        <v>42237</v>
      </c>
      <c r="C82" s="102">
        <v>182</v>
      </c>
      <c r="D82" s="102">
        <v>33</v>
      </c>
      <c r="E82" s="102" t="s">
        <v>85</v>
      </c>
      <c r="F82" s="102" t="s">
        <v>86</v>
      </c>
      <c r="G82" s="102">
        <v>81.707317073170728</v>
      </c>
      <c r="H82" s="102">
        <v>25.609756097560975</v>
      </c>
    </row>
    <row r="83" spans="1:8" x14ac:dyDescent="0.25">
      <c r="A83" s="102" t="s">
        <v>63</v>
      </c>
      <c r="B83" s="104">
        <v>42278</v>
      </c>
      <c r="C83" s="102">
        <v>229</v>
      </c>
      <c r="D83" s="102">
        <v>38</v>
      </c>
      <c r="E83" s="102" t="s">
        <v>85</v>
      </c>
      <c r="F83" s="102" t="s">
        <v>86</v>
      </c>
      <c r="G83" s="102">
        <v>87.341772151898738</v>
      </c>
      <c r="H83" s="102">
        <v>39.24050632911392</v>
      </c>
    </row>
    <row r="84" spans="1:8" ht="12" customHeight="1" x14ac:dyDescent="0.25">
      <c r="A84" s="102" t="s">
        <v>63</v>
      </c>
      <c r="B84" s="104">
        <v>42283</v>
      </c>
      <c r="C84" s="102">
        <v>238</v>
      </c>
      <c r="D84" s="102">
        <v>39</v>
      </c>
      <c r="E84" s="102" t="s">
        <v>85</v>
      </c>
      <c r="F84" s="102" t="s">
        <v>86</v>
      </c>
      <c r="G84" s="102">
        <v>86.666666666666671</v>
      </c>
      <c r="H84" s="102">
        <v>36.986301369863014</v>
      </c>
    </row>
    <row r="85" spans="1:8" x14ac:dyDescent="0.25">
      <c r="A85" s="102">
        <v>19</v>
      </c>
      <c r="B85" s="104">
        <v>42278</v>
      </c>
      <c r="C85" s="102">
        <v>232</v>
      </c>
      <c r="D85" s="102">
        <v>38</v>
      </c>
      <c r="E85" s="102" t="s">
        <v>114</v>
      </c>
      <c r="F85" s="102" t="s">
        <v>115</v>
      </c>
      <c r="G85" s="102">
        <v>84.146341463414629</v>
      </c>
      <c r="H85" s="102">
        <v>42.68292682926829</v>
      </c>
    </row>
    <row r="86" spans="1:8" x14ac:dyDescent="0.25">
      <c r="A86" s="102" t="s">
        <v>63</v>
      </c>
      <c r="B86" s="104">
        <v>42283</v>
      </c>
      <c r="C86" s="102">
        <v>239</v>
      </c>
      <c r="D86" s="102">
        <v>39</v>
      </c>
      <c r="E86" s="102" t="s">
        <v>114</v>
      </c>
      <c r="F86" s="102" t="s">
        <v>115</v>
      </c>
      <c r="G86" s="102">
        <v>82</v>
      </c>
      <c r="H86" s="102">
        <v>38.461538461538467</v>
      </c>
    </row>
    <row r="87" spans="1:8" x14ac:dyDescent="0.25">
      <c r="A87" s="102" t="s">
        <v>63</v>
      </c>
      <c r="B87" s="104">
        <v>42285</v>
      </c>
      <c r="C87" s="102">
        <v>247</v>
      </c>
      <c r="D87" s="102">
        <v>40</v>
      </c>
      <c r="E87" s="102" t="s">
        <v>114</v>
      </c>
      <c r="F87" s="102" t="s">
        <v>115</v>
      </c>
      <c r="G87" s="102">
        <v>77.777777777777786</v>
      </c>
      <c r="H87" s="102">
        <v>31.944444444444443</v>
      </c>
    </row>
    <row r="88" spans="1:8" x14ac:dyDescent="0.25">
      <c r="A88" s="102">
        <v>20</v>
      </c>
      <c r="B88" s="104">
        <v>42244</v>
      </c>
      <c r="C88" s="102">
        <v>192</v>
      </c>
      <c r="D88" s="102">
        <v>34</v>
      </c>
      <c r="E88" s="102" t="s">
        <v>122</v>
      </c>
      <c r="F88" s="102" t="s">
        <v>123</v>
      </c>
      <c r="G88" s="102">
        <v>67.10526315789474</v>
      </c>
      <c r="H88" s="102">
        <v>25.333333333333336</v>
      </c>
    </row>
    <row r="89" spans="1:8" x14ac:dyDescent="0.25">
      <c r="A89" s="102" t="s">
        <v>63</v>
      </c>
      <c r="B89" s="104">
        <v>42392</v>
      </c>
      <c r="C89" s="102">
        <v>335</v>
      </c>
      <c r="D89" s="102">
        <v>49</v>
      </c>
      <c r="E89" s="102" t="s">
        <v>122</v>
      </c>
      <c r="F89" s="102" t="s">
        <v>123</v>
      </c>
      <c r="G89" s="102">
        <v>79.6875</v>
      </c>
      <c r="H89" s="102">
        <v>31.25</v>
      </c>
    </row>
    <row r="90" spans="1:8" x14ac:dyDescent="0.25">
      <c r="A90" s="102" t="s">
        <v>63</v>
      </c>
      <c r="B90" s="104">
        <v>42399</v>
      </c>
      <c r="C90" s="102">
        <v>342</v>
      </c>
      <c r="D90" s="102">
        <v>50</v>
      </c>
      <c r="E90" s="102" t="s">
        <v>122</v>
      </c>
      <c r="F90" s="102" t="s">
        <v>123</v>
      </c>
      <c r="G90" s="102">
        <v>71.428571428571431</v>
      </c>
      <c r="H90" s="102">
        <v>17.910447761194028</v>
      </c>
    </row>
    <row r="91" spans="1:8" x14ac:dyDescent="0.25">
      <c r="A91" s="102">
        <v>21</v>
      </c>
      <c r="B91" s="104">
        <v>42237</v>
      </c>
      <c r="C91" s="102">
        <v>186</v>
      </c>
      <c r="D91" s="102">
        <v>33</v>
      </c>
      <c r="E91" s="102" t="s">
        <v>122</v>
      </c>
      <c r="F91" s="102" t="s">
        <v>124</v>
      </c>
      <c r="G91" s="102">
        <v>72.151898734177209</v>
      </c>
      <c r="H91" s="102">
        <v>8.8607594936708853</v>
      </c>
    </row>
    <row r="92" spans="1:8" x14ac:dyDescent="0.25">
      <c r="A92" s="102" t="s">
        <v>63</v>
      </c>
      <c r="B92" s="104">
        <v>42264</v>
      </c>
      <c r="C92" s="102">
        <v>225</v>
      </c>
      <c r="D92" s="102">
        <v>37</v>
      </c>
      <c r="E92" s="102" t="s">
        <v>122</v>
      </c>
      <c r="F92" s="102" t="s">
        <v>124</v>
      </c>
      <c r="G92" s="102">
        <v>79.411764705882348</v>
      </c>
      <c r="H92" s="102">
        <v>16.176470588235293</v>
      </c>
    </row>
    <row r="93" spans="1:8" x14ac:dyDescent="0.25">
      <c r="A93" s="102" t="s">
        <v>63</v>
      </c>
      <c r="B93" s="104">
        <v>42297</v>
      </c>
      <c r="C93" s="102">
        <v>258</v>
      </c>
      <c r="D93" s="102">
        <v>41</v>
      </c>
      <c r="E93" s="102" t="s">
        <v>122</v>
      </c>
      <c r="F93" s="102" t="s">
        <v>124</v>
      </c>
      <c r="G93" s="102">
        <v>76.623376623376629</v>
      </c>
      <c r="H93" s="102">
        <v>27.27272727272727</v>
      </c>
    </row>
    <row r="94" spans="1:8" x14ac:dyDescent="0.25">
      <c r="A94" s="102">
        <v>22</v>
      </c>
      <c r="B94" s="104">
        <v>42327</v>
      </c>
      <c r="C94" s="102">
        <v>276</v>
      </c>
      <c r="D94" s="102">
        <v>43</v>
      </c>
      <c r="E94" s="102" t="s">
        <v>76</v>
      </c>
      <c r="F94" s="102" t="s">
        <v>77</v>
      </c>
      <c r="G94" s="102">
        <v>69.863013698630141</v>
      </c>
      <c r="H94" s="102">
        <v>17.80821917808219</v>
      </c>
    </row>
    <row r="95" spans="1:8" x14ac:dyDescent="0.25">
      <c r="A95" s="102" t="s">
        <v>63</v>
      </c>
      <c r="B95" s="104">
        <v>42378</v>
      </c>
      <c r="C95" s="102">
        <v>312</v>
      </c>
      <c r="D95" s="102">
        <v>47</v>
      </c>
      <c r="E95" s="102" t="s">
        <v>76</v>
      </c>
      <c r="F95" s="102" t="s">
        <v>77</v>
      </c>
      <c r="G95" s="102">
        <v>68.852459016393439</v>
      </c>
      <c r="H95" s="102">
        <v>13.114754098360656</v>
      </c>
    </row>
    <row r="96" spans="1:8" x14ac:dyDescent="0.25">
      <c r="A96" s="102" t="s">
        <v>63</v>
      </c>
      <c r="B96" s="104">
        <v>42399</v>
      </c>
      <c r="C96" s="102">
        <v>344</v>
      </c>
      <c r="D96" s="102">
        <v>50</v>
      </c>
      <c r="E96" s="102" t="s">
        <v>76</v>
      </c>
      <c r="F96" s="102" t="s">
        <v>77</v>
      </c>
      <c r="G96" s="102">
        <v>74.626865671641795</v>
      </c>
      <c r="H96" s="102">
        <v>4.1666666666666661</v>
      </c>
    </row>
    <row r="97" spans="1:8" x14ac:dyDescent="0.25">
      <c r="A97" s="102">
        <v>23</v>
      </c>
      <c r="B97" s="104">
        <v>744440</v>
      </c>
      <c r="C97" s="102">
        <v>138</v>
      </c>
      <c r="D97" s="102">
        <v>26</v>
      </c>
      <c r="E97" s="102" t="s">
        <v>110</v>
      </c>
      <c r="F97" s="102" t="s">
        <v>134</v>
      </c>
      <c r="G97" s="102">
        <v>60.204081632653065</v>
      </c>
      <c r="H97" s="102">
        <v>17.171717171717169</v>
      </c>
    </row>
    <row r="98" spans="1:8" x14ac:dyDescent="0.25">
      <c r="A98" s="102" t="s">
        <v>63</v>
      </c>
      <c r="B98" s="104">
        <v>42264</v>
      </c>
      <c r="C98" s="102">
        <v>219</v>
      </c>
      <c r="D98" s="102">
        <v>37</v>
      </c>
      <c r="E98" s="102" t="s">
        <v>110</v>
      </c>
      <c r="F98" s="102" t="s">
        <v>134</v>
      </c>
      <c r="G98" s="102">
        <v>61.971830985915489</v>
      </c>
      <c r="H98" s="102">
        <v>9.8591549295774641</v>
      </c>
    </row>
    <row r="99" spans="1:8" x14ac:dyDescent="0.25">
      <c r="A99" s="102" t="s">
        <v>63</v>
      </c>
      <c r="B99" s="104">
        <v>42285</v>
      </c>
      <c r="C99" s="102">
        <v>241</v>
      </c>
      <c r="D99" s="102">
        <v>40</v>
      </c>
      <c r="E99" s="102" t="s">
        <v>110</v>
      </c>
      <c r="F99" s="102" t="s">
        <v>134</v>
      </c>
      <c r="G99" s="102">
        <v>62.5</v>
      </c>
      <c r="H99" s="102">
        <v>6.9444444444444446</v>
      </c>
    </row>
    <row r="100" spans="1:8" x14ac:dyDescent="0.25">
      <c r="A100" s="102">
        <v>24</v>
      </c>
      <c r="B100" s="104">
        <v>42237</v>
      </c>
      <c r="C100" s="102">
        <v>185</v>
      </c>
      <c r="D100" s="102">
        <v>33</v>
      </c>
      <c r="E100" s="102" t="s">
        <v>110</v>
      </c>
      <c r="F100" s="102" t="s">
        <v>111</v>
      </c>
      <c r="G100" s="102">
        <v>73.255813953488371</v>
      </c>
      <c r="H100" s="102">
        <v>4.7058823529411766</v>
      </c>
    </row>
    <row r="101" spans="1:8" x14ac:dyDescent="0.25">
      <c r="A101" s="102" t="s">
        <v>63</v>
      </c>
      <c r="B101" s="104">
        <v>42262</v>
      </c>
      <c r="C101" s="102">
        <v>213</v>
      </c>
      <c r="D101" s="102">
        <v>36</v>
      </c>
      <c r="E101" s="102" t="s">
        <v>110</v>
      </c>
      <c r="F101" s="102" t="s">
        <v>111</v>
      </c>
      <c r="G101" s="102">
        <v>69.117647058823522</v>
      </c>
      <c r="H101" s="102">
        <v>10.44776119402985</v>
      </c>
    </row>
    <row r="102" spans="1:8" x14ac:dyDescent="0.25">
      <c r="A102" s="102" t="s">
        <v>63</v>
      </c>
      <c r="B102" s="104">
        <v>42264</v>
      </c>
      <c r="C102" s="102">
        <v>220</v>
      </c>
      <c r="D102" s="102">
        <v>37</v>
      </c>
      <c r="E102" s="102" t="s">
        <v>110</v>
      </c>
      <c r="F102" s="102" t="s">
        <v>111</v>
      </c>
      <c r="G102" s="102">
        <v>73.529411764705884</v>
      </c>
      <c r="H102" s="102">
        <v>7.3529411764705888</v>
      </c>
    </row>
    <row r="103" spans="1:8" x14ac:dyDescent="0.25">
      <c r="A103" s="102">
        <v>25</v>
      </c>
      <c r="B103" s="104">
        <v>42297</v>
      </c>
      <c r="C103" s="102">
        <v>250</v>
      </c>
      <c r="D103" s="102">
        <v>41</v>
      </c>
      <c r="E103" s="102" t="s">
        <v>140</v>
      </c>
      <c r="F103" s="102" t="s">
        <v>141</v>
      </c>
      <c r="G103" s="102">
        <v>71.428571428571431</v>
      </c>
      <c r="H103" s="102">
        <v>19.718309859154928</v>
      </c>
    </row>
    <row r="104" spans="1:8" x14ac:dyDescent="0.25">
      <c r="A104" s="102" t="s">
        <v>63</v>
      </c>
      <c r="B104" s="104">
        <v>42327</v>
      </c>
      <c r="C104" s="102">
        <v>274</v>
      </c>
      <c r="D104" s="102">
        <v>43</v>
      </c>
      <c r="E104" s="102" t="s">
        <v>140</v>
      </c>
      <c r="F104" s="102" t="s">
        <v>141</v>
      </c>
      <c r="G104" s="102">
        <v>63.380281690140848</v>
      </c>
      <c r="H104" s="102">
        <v>12.676056338028168</v>
      </c>
    </row>
    <row r="105" spans="1:8" x14ac:dyDescent="0.25">
      <c r="A105" s="102" t="s">
        <v>63</v>
      </c>
      <c r="B105" s="104">
        <v>42378</v>
      </c>
      <c r="C105" s="102">
        <v>314</v>
      </c>
      <c r="D105" s="102">
        <v>47</v>
      </c>
      <c r="E105" s="102" t="s">
        <v>140</v>
      </c>
      <c r="F105" s="102" t="s">
        <v>141</v>
      </c>
      <c r="G105" s="102">
        <v>63.793103448275865</v>
      </c>
      <c r="H105" s="102">
        <v>8.6206896551724146</v>
      </c>
    </row>
    <row r="106" spans="1:8" x14ac:dyDescent="0.25">
      <c r="A106" s="102">
        <v>26</v>
      </c>
      <c r="B106" s="104">
        <v>42262</v>
      </c>
      <c r="C106" s="102">
        <v>208</v>
      </c>
      <c r="D106" s="102">
        <v>36</v>
      </c>
      <c r="E106" s="102" t="s">
        <v>70</v>
      </c>
      <c r="F106" s="102" t="s">
        <v>71</v>
      </c>
      <c r="G106" s="102">
        <v>57.534246575342465</v>
      </c>
      <c r="H106" s="102">
        <v>9.5890410958904102</v>
      </c>
    </row>
    <row r="107" spans="1:8" x14ac:dyDescent="0.25">
      <c r="A107" s="102" t="s">
        <v>63</v>
      </c>
      <c r="B107" s="104">
        <v>42264</v>
      </c>
      <c r="C107" s="102">
        <v>221</v>
      </c>
      <c r="D107" s="102">
        <v>37</v>
      </c>
      <c r="E107" s="102" t="s">
        <v>70</v>
      </c>
      <c r="F107" s="102" t="s">
        <v>71</v>
      </c>
      <c r="G107" s="102">
        <v>70.422535211267601</v>
      </c>
      <c r="H107" s="102">
        <v>17.142857142857142</v>
      </c>
    </row>
    <row r="108" spans="1:8" x14ac:dyDescent="0.25">
      <c r="A108" s="102" t="s">
        <v>63</v>
      </c>
      <c r="B108" s="104">
        <v>42285</v>
      </c>
      <c r="C108" s="102">
        <v>245</v>
      </c>
      <c r="D108" s="102">
        <v>40</v>
      </c>
      <c r="E108" s="102" t="s">
        <v>70</v>
      </c>
      <c r="F108" s="102" t="s">
        <v>71</v>
      </c>
      <c r="G108" s="102">
        <v>68.493150684931507</v>
      </c>
      <c r="H108" s="102">
        <v>23.287671232876711</v>
      </c>
    </row>
    <row r="109" spans="1:8" x14ac:dyDescent="0.25">
      <c r="A109" s="102">
        <v>27</v>
      </c>
      <c r="B109" s="104">
        <v>42227</v>
      </c>
      <c r="C109" s="102">
        <v>166</v>
      </c>
      <c r="D109" s="102">
        <v>30</v>
      </c>
      <c r="E109" s="102" t="s">
        <v>65</v>
      </c>
      <c r="F109" s="102">
        <v>100901</v>
      </c>
      <c r="G109" s="102">
        <v>62.337662337662337</v>
      </c>
      <c r="H109" s="102">
        <v>0</v>
      </c>
    </row>
    <row r="110" spans="1:8" x14ac:dyDescent="0.25">
      <c r="A110" s="102" t="s">
        <v>63</v>
      </c>
      <c r="B110" s="104">
        <v>42244</v>
      </c>
      <c r="C110" s="102">
        <v>196</v>
      </c>
      <c r="D110" s="102">
        <v>34</v>
      </c>
      <c r="E110" s="102" t="s">
        <v>65</v>
      </c>
      <c r="F110" s="102">
        <v>100901</v>
      </c>
      <c r="G110" s="102">
        <v>65.714285714285708</v>
      </c>
      <c r="H110" s="102">
        <v>2.8571428571428572</v>
      </c>
    </row>
    <row r="111" spans="1:8" x14ac:dyDescent="0.25">
      <c r="A111" s="102" t="s">
        <v>63</v>
      </c>
      <c r="B111" s="104">
        <v>42264</v>
      </c>
      <c r="C111" s="102">
        <v>226</v>
      </c>
      <c r="D111" s="102">
        <v>37</v>
      </c>
      <c r="E111" s="102" t="s">
        <v>65</v>
      </c>
      <c r="F111" s="102">
        <v>100901</v>
      </c>
      <c r="G111" s="102">
        <v>56.000000000000007</v>
      </c>
      <c r="H111" s="102">
        <v>6.756756756756757</v>
      </c>
    </row>
    <row r="112" spans="1:8" x14ac:dyDescent="0.25">
      <c r="A112" s="102">
        <v>28</v>
      </c>
      <c r="B112" s="104">
        <v>42381</v>
      </c>
      <c r="C112" s="102">
        <v>328</v>
      </c>
      <c r="D112" s="102">
        <v>48</v>
      </c>
      <c r="E112" s="102" t="s">
        <v>76</v>
      </c>
      <c r="F112" s="102" t="s">
        <v>126</v>
      </c>
      <c r="G112" s="102">
        <v>87.096774193548384</v>
      </c>
      <c r="H112" s="102">
        <v>32.258064516129032</v>
      </c>
    </row>
    <row r="113" spans="1:8" x14ac:dyDescent="0.25">
      <c r="A113" s="102" t="s">
        <v>63</v>
      </c>
      <c r="B113" s="104">
        <v>42399</v>
      </c>
      <c r="C113" s="102">
        <v>350</v>
      </c>
      <c r="D113" s="102">
        <v>50</v>
      </c>
      <c r="E113" s="102" t="s">
        <v>76</v>
      </c>
      <c r="F113" s="102" t="s">
        <v>126</v>
      </c>
      <c r="G113" s="102">
        <v>69.230769230769226</v>
      </c>
      <c r="H113" s="102">
        <v>20</v>
      </c>
    </row>
    <row r="114" spans="1:8" x14ac:dyDescent="0.25">
      <c r="A114" s="102" t="s">
        <v>63</v>
      </c>
      <c r="B114" s="104">
        <v>43228</v>
      </c>
      <c r="C114" s="102" t="s">
        <v>239</v>
      </c>
      <c r="D114" s="102" t="s">
        <v>238</v>
      </c>
      <c r="E114" s="102" t="s">
        <v>76</v>
      </c>
      <c r="F114" s="102" t="s">
        <v>126</v>
      </c>
      <c r="G114" s="102">
        <v>53.731343283582092</v>
      </c>
      <c r="H114" s="102">
        <v>14.925373134328357</v>
      </c>
    </row>
    <row r="115" spans="1:8" x14ac:dyDescent="0.25">
      <c r="A115" s="102">
        <v>29</v>
      </c>
      <c r="B115" s="104">
        <v>42381</v>
      </c>
      <c r="C115" s="102">
        <v>326</v>
      </c>
      <c r="D115" s="102">
        <v>48</v>
      </c>
      <c r="E115" s="102" t="s">
        <v>79</v>
      </c>
      <c r="F115" s="102" t="s">
        <v>129</v>
      </c>
      <c r="G115" s="102">
        <v>65.151515151515156</v>
      </c>
      <c r="H115" s="102">
        <v>10.606060606060606</v>
      </c>
    </row>
    <row r="116" spans="1:8" x14ac:dyDescent="0.25">
      <c r="A116" s="102" t="s">
        <v>63</v>
      </c>
      <c r="B116" s="104">
        <v>42399</v>
      </c>
      <c r="C116" s="102">
        <v>347</v>
      </c>
      <c r="D116" s="102">
        <v>50</v>
      </c>
      <c r="E116" s="102" t="s">
        <v>79</v>
      </c>
      <c r="F116" s="102" t="s">
        <v>129</v>
      </c>
      <c r="G116" s="102">
        <v>50.769230769230766</v>
      </c>
      <c r="H116" s="102">
        <v>22.058823529411764</v>
      </c>
    </row>
    <row r="117" spans="1:8" x14ac:dyDescent="0.25">
      <c r="A117" s="102" t="s">
        <v>63</v>
      </c>
      <c r="B117" s="104">
        <v>43228</v>
      </c>
      <c r="C117" s="102" t="s">
        <v>240</v>
      </c>
      <c r="D117" s="102" t="s">
        <v>238</v>
      </c>
      <c r="E117" s="102" t="s">
        <v>79</v>
      </c>
      <c r="F117" s="102" t="s">
        <v>129</v>
      </c>
      <c r="G117" s="102">
        <v>64.86486486486487</v>
      </c>
      <c r="H117" s="102">
        <v>13.513513513513514</v>
      </c>
    </row>
    <row r="118" spans="1:8" x14ac:dyDescent="0.25">
      <c r="A118" s="102">
        <v>30</v>
      </c>
      <c r="B118" s="104">
        <v>42262</v>
      </c>
      <c r="C118" s="102">
        <v>211</v>
      </c>
      <c r="D118" s="102">
        <v>36</v>
      </c>
      <c r="E118" s="102" t="s">
        <v>79</v>
      </c>
      <c r="F118" s="102" t="s">
        <v>130</v>
      </c>
      <c r="G118" s="102">
        <v>59.090909090909093</v>
      </c>
      <c r="H118" s="102">
        <v>7.5757575757575761</v>
      </c>
    </row>
    <row r="119" spans="1:8" x14ac:dyDescent="0.25">
      <c r="A119" s="102" t="s">
        <v>63</v>
      </c>
      <c r="B119" s="104">
        <v>42327</v>
      </c>
      <c r="C119" s="102">
        <v>279</v>
      </c>
      <c r="D119" s="102">
        <v>43</v>
      </c>
      <c r="E119" s="102" t="s">
        <v>79</v>
      </c>
      <c r="F119" s="102" t="s">
        <v>130</v>
      </c>
      <c r="G119" s="102">
        <v>56.71641791044776</v>
      </c>
      <c r="H119" s="102">
        <v>11.940298507462686</v>
      </c>
    </row>
    <row r="120" spans="1:8" x14ac:dyDescent="0.25">
      <c r="A120" s="102" t="s">
        <v>63</v>
      </c>
      <c r="B120" s="104" t="s">
        <v>63</v>
      </c>
      <c r="C120" s="102" t="s">
        <v>242</v>
      </c>
      <c r="D120" s="102" t="s">
        <v>241</v>
      </c>
      <c r="E120" s="102" t="s">
        <v>79</v>
      </c>
      <c r="F120" s="102" t="s">
        <v>130</v>
      </c>
      <c r="G120" s="102">
        <v>70.588235294117652</v>
      </c>
      <c r="H120" s="102">
        <v>16.176470588235293</v>
      </c>
    </row>
    <row r="121" spans="1:8" x14ac:dyDescent="0.25">
      <c r="A121" s="102" t="s">
        <v>63</v>
      </c>
      <c r="B121" s="104">
        <v>43235</v>
      </c>
      <c r="C121" s="102" t="s">
        <v>243</v>
      </c>
      <c r="D121" s="102" t="s">
        <v>386</v>
      </c>
      <c r="E121" s="102" t="s">
        <v>79</v>
      </c>
      <c r="F121" s="102" t="s">
        <v>130</v>
      </c>
      <c r="G121" s="102">
        <v>71.428571428571431</v>
      </c>
      <c r="H121" s="102">
        <v>30</v>
      </c>
    </row>
    <row r="122" spans="1:8" x14ac:dyDescent="0.25">
      <c r="A122" s="102">
        <v>31</v>
      </c>
      <c r="B122" s="104">
        <v>42258</v>
      </c>
      <c r="C122" s="102">
        <v>204</v>
      </c>
      <c r="D122" s="102">
        <v>35</v>
      </c>
      <c r="E122" s="102" t="s">
        <v>79</v>
      </c>
      <c r="F122" s="102" t="s">
        <v>81</v>
      </c>
      <c r="G122" s="102">
        <v>66.153846153846146</v>
      </c>
      <c r="H122" s="102">
        <v>15.384615384615385</v>
      </c>
    </row>
    <row r="123" spans="1:8" x14ac:dyDescent="0.25">
      <c r="A123" s="102" t="s">
        <v>63</v>
      </c>
      <c r="B123" s="104">
        <v>42262</v>
      </c>
      <c r="C123" s="102">
        <v>212</v>
      </c>
      <c r="D123" s="102">
        <v>36</v>
      </c>
      <c r="E123" s="102" t="s">
        <v>79</v>
      </c>
      <c r="F123" s="102" t="s">
        <v>81</v>
      </c>
      <c r="G123" s="102">
        <v>66.666666666666657</v>
      </c>
      <c r="H123" s="102">
        <v>12.5</v>
      </c>
    </row>
    <row r="124" spans="1:8" x14ac:dyDescent="0.25">
      <c r="A124" s="102" t="s">
        <v>63</v>
      </c>
      <c r="B124" s="102" t="s">
        <v>63</v>
      </c>
      <c r="C124" s="102" t="s">
        <v>244</v>
      </c>
      <c r="D124" s="102" t="s">
        <v>387</v>
      </c>
      <c r="E124" s="102" t="s">
        <v>79</v>
      </c>
      <c r="F124" s="102" t="s">
        <v>81</v>
      </c>
      <c r="G124" s="102">
        <v>82.857142857142861</v>
      </c>
      <c r="H124" s="102">
        <v>28.571428571428569</v>
      </c>
    </row>
    <row r="125" spans="1:8" x14ac:dyDescent="0.25">
      <c r="A125" s="102">
        <v>32</v>
      </c>
      <c r="B125" s="104">
        <v>42297</v>
      </c>
      <c r="C125" s="102">
        <v>256</v>
      </c>
      <c r="D125" s="102">
        <v>41</v>
      </c>
      <c r="E125" s="102" t="s">
        <v>90</v>
      </c>
      <c r="F125" s="102" t="s">
        <v>91</v>
      </c>
      <c r="G125" s="102">
        <v>70.370370370370367</v>
      </c>
      <c r="H125" s="102">
        <v>27.27272727272727</v>
      </c>
    </row>
    <row r="126" spans="1:8" x14ac:dyDescent="0.25">
      <c r="A126" s="102" t="s">
        <v>63</v>
      </c>
      <c r="B126" s="104">
        <v>42264</v>
      </c>
      <c r="C126" s="102">
        <v>222</v>
      </c>
      <c r="D126" s="102">
        <v>37</v>
      </c>
      <c r="E126" s="102" t="s">
        <v>90</v>
      </c>
      <c r="F126" s="102" t="s">
        <v>91</v>
      </c>
      <c r="G126" s="102">
        <v>82.857142857142861</v>
      </c>
      <c r="H126" s="102">
        <v>21.428571428571427</v>
      </c>
    </row>
    <row r="127" spans="1:8" x14ac:dyDescent="0.25">
      <c r="A127" s="102" t="s">
        <v>63</v>
      </c>
      <c r="B127" s="104" t="s">
        <v>63</v>
      </c>
      <c r="C127" s="102" t="s">
        <v>245</v>
      </c>
      <c r="D127" s="102" t="s">
        <v>388</v>
      </c>
      <c r="E127" s="102" t="s">
        <v>90</v>
      </c>
      <c r="F127" s="102" t="s">
        <v>91</v>
      </c>
      <c r="G127" s="102">
        <v>81.159420289855078</v>
      </c>
      <c r="H127" s="102">
        <v>43.478260869565219</v>
      </c>
    </row>
    <row r="128" spans="1:8" x14ac:dyDescent="0.25">
      <c r="A128" s="102" t="s">
        <v>63</v>
      </c>
      <c r="B128" s="102" t="s">
        <v>63</v>
      </c>
      <c r="C128" s="102" t="s">
        <v>246</v>
      </c>
      <c r="D128" s="102" t="s">
        <v>389</v>
      </c>
      <c r="E128" s="102" t="s">
        <v>90</v>
      </c>
      <c r="F128" s="102" t="s">
        <v>91</v>
      </c>
      <c r="G128" s="102">
        <v>83.333333333333343</v>
      </c>
      <c r="H128" s="102">
        <v>42.465753424657535</v>
      </c>
    </row>
    <row r="129" spans="1:8" x14ac:dyDescent="0.25">
      <c r="A129" s="102">
        <v>33</v>
      </c>
      <c r="B129" s="104">
        <v>42381</v>
      </c>
      <c r="C129" s="102">
        <v>324</v>
      </c>
      <c r="D129" s="102">
        <v>48</v>
      </c>
      <c r="E129" s="102" t="s">
        <v>106</v>
      </c>
      <c r="F129" s="102" t="s">
        <v>107</v>
      </c>
      <c r="G129" s="102">
        <v>59.375</v>
      </c>
      <c r="H129" s="102">
        <v>13.846153846153847</v>
      </c>
    </row>
    <row r="130" spans="1:8" x14ac:dyDescent="0.25">
      <c r="A130" s="102" t="s">
        <v>63</v>
      </c>
      <c r="B130" s="104">
        <v>42399</v>
      </c>
      <c r="C130" s="102">
        <v>345</v>
      </c>
      <c r="D130" s="102">
        <v>50</v>
      </c>
      <c r="E130" s="102" t="s">
        <v>106</v>
      </c>
      <c r="F130" s="102" t="s">
        <v>107</v>
      </c>
      <c r="G130" s="102">
        <v>55.555555555555557</v>
      </c>
      <c r="H130" s="102">
        <v>6.25</v>
      </c>
    </row>
    <row r="131" spans="1:8" x14ac:dyDescent="0.25">
      <c r="A131" s="102" t="s">
        <v>63</v>
      </c>
      <c r="B131" s="104" t="s">
        <v>63</v>
      </c>
      <c r="C131" s="102" t="s">
        <v>249</v>
      </c>
      <c r="D131" s="102" t="s">
        <v>390</v>
      </c>
      <c r="E131" s="102" t="s">
        <v>106</v>
      </c>
      <c r="F131" s="102" t="s">
        <v>107</v>
      </c>
      <c r="G131" s="102">
        <v>64.285714285714292</v>
      </c>
      <c r="H131" s="102">
        <v>7.042253521126761</v>
      </c>
    </row>
    <row r="132" spans="1:8" x14ac:dyDescent="0.25">
      <c r="A132" s="102">
        <v>34</v>
      </c>
      <c r="B132" s="104">
        <v>42258</v>
      </c>
      <c r="C132" s="102">
        <v>202</v>
      </c>
      <c r="D132" s="102">
        <v>35</v>
      </c>
      <c r="E132" s="102" t="s">
        <v>70</v>
      </c>
      <c r="F132" s="102" t="s">
        <v>144</v>
      </c>
      <c r="G132" s="102">
        <v>71.05263157894737</v>
      </c>
      <c r="H132" s="102">
        <v>17.333333333333336</v>
      </c>
    </row>
    <row r="133" spans="1:8" x14ac:dyDescent="0.25">
      <c r="A133" s="102" t="s">
        <v>63</v>
      </c>
      <c r="B133" s="104">
        <v>42285</v>
      </c>
      <c r="C133" s="102">
        <v>243</v>
      </c>
      <c r="D133" s="102">
        <v>40</v>
      </c>
      <c r="E133" s="102" t="s">
        <v>70</v>
      </c>
      <c r="F133" s="102" t="s">
        <v>144</v>
      </c>
      <c r="G133" s="102">
        <v>66.197183098591552</v>
      </c>
      <c r="H133" s="102">
        <v>4.225352112676056</v>
      </c>
    </row>
    <row r="134" spans="1:8" x14ac:dyDescent="0.25">
      <c r="A134" s="102" t="s">
        <v>63</v>
      </c>
      <c r="B134" s="104" t="s">
        <v>63</v>
      </c>
      <c r="C134" s="102" t="s">
        <v>250</v>
      </c>
      <c r="D134" s="102" t="s">
        <v>389</v>
      </c>
      <c r="E134" s="102" t="s">
        <v>70</v>
      </c>
      <c r="F134" s="102" t="s">
        <v>144</v>
      </c>
      <c r="G134" s="102">
        <v>84.507042253521121</v>
      </c>
      <c r="H134" s="102">
        <v>24.285714285714285</v>
      </c>
    </row>
    <row r="135" spans="1:8" x14ac:dyDescent="0.25">
      <c r="A135" s="102">
        <v>35</v>
      </c>
      <c r="B135" s="104">
        <v>42381</v>
      </c>
      <c r="C135" s="102">
        <v>327</v>
      </c>
      <c r="D135" s="102">
        <v>48</v>
      </c>
      <c r="E135" s="102" t="s">
        <v>110</v>
      </c>
      <c r="F135" s="102" t="s">
        <v>133</v>
      </c>
      <c r="G135" s="102">
        <v>78.125</v>
      </c>
      <c r="H135" s="102">
        <v>18.75</v>
      </c>
    </row>
    <row r="136" spans="1:8" x14ac:dyDescent="0.25">
      <c r="A136" s="102" t="s">
        <v>63</v>
      </c>
      <c r="B136" s="104">
        <v>42399</v>
      </c>
      <c r="C136" s="102">
        <v>349</v>
      </c>
      <c r="D136" s="102">
        <v>50</v>
      </c>
      <c r="E136" s="102" t="s">
        <v>110</v>
      </c>
      <c r="F136" s="102" t="s">
        <v>133</v>
      </c>
      <c r="G136" s="102">
        <v>50.746268656716417</v>
      </c>
      <c r="H136" s="102">
        <v>8.8235294117647065</v>
      </c>
    </row>
    <row r="137" spans="1:8" x14ac:dyDescent="0.25">
      <c r="A137" s="102" t="s">
        <v>63</v>
      </c>
      <c r="B137" s="104" t="s">
        <v>63</v>
      </c>
      <c r="C137" s="102" t="s">
        <v>251</v>
      </c>
      <c r="D137" s="102" t="s">
        <v>387</v>
      </c>
      <c r="E137" s="102" t="s">
        <v>110</v>
      </c>
      <c r="F137" s="102" t="s">
        <v>133</v>
      </c>
      <c r="G137" s="102">
        <v>62.318840579710141</v>
      </c>
      <c r="H137" s="102">
        <v>9.0909090909090917</v>
      </c>
    </row>
    <row r="138" spans="1:8" x14ac:dyDescent="0.25">
      <c r="A138" s="102">
        <v>36</v>
      </c>
      <c r="B138" s="104">
        <v>42399</v>
      </c>
      <c r="C138" s="102">
        <v>353</v>
      </c>
      <c r="D138" s="102">
        <v>50</v>
      </c>
      <c r="E138" s="102" t="s">
        <v>138</v>
      </c>
      <c r="F138" s="102" t="s">
        <v>139</v>
      </c>
      <c r="G138" s="102">
        <v>82.258064516129039</v>
      </c>
      <c r="H138" s="102">
        <v>35.483870967741936</v>
      </c>
    </row>
    <row r="139" spans="1:8" x14ac:dyDescent="0.25">
      <c r="A139" s="102" t="s">
        <v>63</v>
      </c>
      <c r="B139" s="102" t="s">
        <v>63</v>
      </c>
      <c r="C139" s="102" t="s">
        <v>252</v>
      </c>
      <c r="D139" s="102" t="s">
        <v>387</v>
      </c>
      <c r="E139" s="102" t="s">
        <v>138</v>
      </c>
      <c r="F139" s="102" t="s">
        <v>139</v>
      </c>
      <c r="G139" s="102">
        <v>82.857142857142861</v>
      </c>
      <c r="H139" s="102">
        <v>39.436619718309856</v>
      </c>
    </row>
    <row r="140" spans="1:8" x14ac:dyDescent="0.25">
      <c r="A140" s="102" t="s">
        <v>63</v>
      </c>
      <c r="B140" s="102" t="s">
        <v>63</v>
      </c>
      <c r="C140" s="102" t="s">
        <v>253</v>
      </c>
      <c r="D140" s="102" t="s">
        <v>388</v>
      </c>
      <c r="E140" s="102" t="s">
        <v>138</v>
      </c>
      <c r="F140" s="102" t="s">
        <v>139</v>
      </c>
      <c r="G140" s="102">
        <v>81.159420289855078</v>
      </c>
      <c r="H140" s="102">
        <v>53.623188405797109</v>
      </c>
    </row>
    <row r="141" spans="1:8" x14ac:dyDescent="0.25">
      <c r="A141" s="102">
        <v>37</v>
      </c>
      <c r="B141" s="104">
        <v>42399</v>
      </c>
      <c r="C141" s="102">
        <v>355</v>
      </c>
      <c r="D141" s="102">
        <v>50</v>
      </c>
      <c r="E141" s="102" t="s">
        <v>140</v>
      </c>
      <c r="F141" s="102" t="s">
        <v>142</v>
      </c>
      <c r="G141" s="102">
        <v>64.0625</v>
      </c>
      <c r="H141" s="102">
        <v>26.5625</v>
      </c>
    </row>
    <row r="142" spans="1:8" x14ac:dyDescent="0.25">
      <c r="A142" s="102" t="s">
        <v>63</v>
      </c>
      <c r="B142" s="104">
        <v>43235</v>
      </c>
      <c r="C142" s="102" t="s">
        <v>254</v>
      </c>
      <c r="D142" s="102" t="s">
        <v>241</v>
      </c>
      <c r="E142" s="102" t="s">
        <v>140</v>
      </c>
      <c r="F142" s="102" t="s">
        <v>142</v>
      </c>
      <c r="G142" s="102">
        <v>66.666666666666657</v>
      </c>
      <c r="H142" s="102">
        <v>11.111111111111111</v>
      </c>
    </row>
    <row r="143" spans="1:8" x14ac:dyDescent="0.25">
      <c r="A143" s="102" t="s">
        <v>63</v>
      </c>
      <c r="B143" s="102" t="s">
        <v>63</v>
      </c>
      <c r="C143" s="102" t="s">
        <v>255</v>
      </c>
      <c r="D143" s="102" t="s">
        <v>390</v>
      </c>
      <c r="E143" s="102" t="s">
        <v>140</v>
      </c>
      <c r="F143" s="102" t="s">
        <v>142</v>
      </c>
      <c r="G143" s="102">
        <v>84.507042253521121</v>
      </c>
      <c r="H143" s="102">
        <v>35.2112676056338</v>
      </c>
    </row>
    <row r="144" spans="1:8" x14ac:dyDescent="0.25">
      <c r="A144" s="102">
        <v>38</v>
      </c>
      <c r="B144" s="104">
        <v>42399</v>
      </c>
      <c r="C144" s="102">
        <v>354</v>
      </c>
      <c r="D144" s="102">
        <v>50</v>
      </c>
      <c r="E144" s="102" t="s">
        <v>140</v>
      </c>
      <c r="F144" s="102" t="s">
        <v>109</v>
      </c>
      <c r="G144" s="102">
        <v>76.811594202898547</v>
      </c>
      <c r="H144" s="102">
        <v>23.188405797101449</v>
      </c>
    </row>
    <row r="145" spans="1:8" x14ac:dyDescent="0.25">
      <c r="A145" s="102" t="s">
        <v>63</v>
      </c>
      <c r="B145" s="102" t="s">
        <v>63</v>
      </c>
      <c r="C145" s="102" t="s">
        <v>256</v>
      </c>
      <c r="D145" s="102" t="s">
        <v>387</v>
      </c>
      <c r="E145" s="102" t="s">
        <v>140</v>
      </c>
      <c r="F145" s="102" t="s">
        <v>109</v>
      </c>
      <c r="G145" s="102">
        <v>82.539682539682531</v>
      </c>
      <c r="H145" s="102">
        <v>25.396825396825395</v>
      </c>
    </row>
    <row r="146" spans="1:8" x14ac:dyDescent="0.25">
      <c r="A146" s="102" t="s">
        <v>63</v>
      </c>
      <c r="B146" s="102" t="s">
        <v>63</v>
      </c>
      <c r="C146" s="102" t="s">
        <v>257</v>
      </c>
      <c r="D146" s="102" t="s">
        <v>391</v>
      </c>
      <c r="E146" s="102" t="s">
        <v>140</v>
      </c>
      <c r="F146" s="102" t="s">
        <v>109</v>
      </c>
      <c r="G146" s="102">
        <v>70.588235294117652</v>
      </c>
      <c r="H146" s="102">
        <v>14.705882352941178</v>
      </c>
    </row>
    <row r="147" spans="1:8" x14ac:dyDescent="0.25">
      <c r="A147" s="102">
        <v>39</v>
      </c>
      <c r="B147" s="104">
        <v>42227</v>
      </c>
      <c r="C147" s="102">
        <v>162</v>
      </c>
      <c r="D147" s="102">
        <v>30</v>
      </c>
      <c r="E147" s="102" t="s">
        <v>43</v>
      </c>
      <c r="F147" s="102">
        <v>290403</v>
      </c>
      <c r="G147" s="102">
        <v>84.146341463414629</v>
      </c>
      <c r="H147" s="102">
        <v>21.951219512195124</v>
      </c>
    </row>
    <row r="148" spans="1:8" x14ac:dyDescent="0.25">
      <c r="A148" s="102" t="s">
        <v>63</v>
      </c>
      <c r="B148" s="104">
        <v>43228</v>
      </c>
      <c r="C148" s="102" t="s">
        <v>258</v>
      </c>
      <c r="D148" s="102" t="s">
        <v>238</v>
      </c>
      <c r="E148" s="102" t="s">
        <v>43</v>
      </c>
      <c r="F148" s="102">
        <v>290403</v>
      </c>
      <c r="G148" s="102">
        <v>73.91304347826086</v>
      </c>
      <c r="H148" s="102">
        <v>37.681159420289859</v>
      </c>
    </row>
    <row r="149" spans="1:8" x14ac:dyDescent="0.25">
      <c r="A149" s="102" t="s">
        <v>63</v>
      </c>
      <c r="B149" s="104">
        <v>43235</v>
      </c>
      <c r="C149" s="102" t="s">
        <v>260</v>
      </c>
      <c r="D149" s="102" t="s">
        <v>259</v>
      </c>
      <c r="E149" s="102" t="s">
        <v>43</v>
      </c>
      <c r="F149" s="102">
        <v>290403</v>
      </c>
      <c r="G149" s="102">
        <v>57.534246575342465</v>
      </c>
      <c r="H149" s="102">
        <v>15.068493150684931</v>
      </c>
    </row>
    <row r="150" spans="1:8" x14ac:dyDescent="0.25">
      <c r="A150" s="102">
        <v>40</v>
      </c>
      <c r="B150" s="104">
        <v>42381</v>
      </c>
      <c r="C150" s="102">
        <v>325</v>
      </c>
      <c r="D150" s="102">
        <v>48</v>
      </c>
      <c r="E150" s="102" t="s">
        <v>106</v>
      </c>
      <c r="F150" s="102" t="s">
        <v>109</v>
      </c>
      <c r="G150" s="102">
        <v>74.603174603174608</v>
      </c>
      <c r="H150" s="102">
        <v>15.873015873015872</v>
      </c>
    </row>
    <row r="151" spans="1:8" x14ac:dyDescent="0.25">
      <c r="A151" s="102" t="s">
        <v>63</v>
      </c>
      <c r="B151" s="102" t="s">
        <v>63</v>
      </c>
      <c r="C151" s="102" t="s">
        <v>261</v>
      </c>
      <c r="D151" s="102" t="s">
        <v>390</v>
      </c>
      <c r="E151" s="102" t="s">
        <v>106</v>
      </c>
      <c r="F151" s="102" t="s">
        <v>109</v>
      </c>
      <c r="G151" s="102">
        <v>63.013698630136986</v>
      </c>
      <c r="H151" s="102">
        <v>5.4794520547945202</v>
      </c>
    </row>
    <row r="152" spans="1:8" x14ac:dyDescent="0.25">
      <c r="A152" s="102" t="s">
        <v>63</v>
      </c>
      <c r="B152" s="104" t="s">
        <v>63</v>
      </c>
      <c r="C152" s="102" t="s">
        <v>262</v>
      </c>
      <c r="D152" s="102" t="s">
        <v>391</v>
      </c>
      <c r="E152" s="102" t="s">
        <v>106</v>
      </c>
      <c r="F152" s="102" t="s">
        <v>109</v>
      </c>
      <c r="G152" s="102">
        <v>56.338028169014088</v>
      </c>
      <c r="H152" s="102">
        <v>7.042253521126761</v>
      </c>
    </row>
    <row r="153" spans="1:8" x14ac:dyDescent="0.25">
      <c r="A153" s="102" t="s">
        <v>63</v>
      </c>
      <c r="B153" s="102" t="s">
        <v>63</v>
      </c>
      <c r="C153" s="102" t="s">
        <v>263</v>
      </c>
      <c r="D153" s="102" t="s">
        <v>389</v>
      </c>
      <c r="E153" s="102" t="s">
        <v>106</v>
      </c>
      <c r="F153" s="102" t="s">
        <v>109</v>
      </c>
      <c r="G153" s="102">
        <v>61.971830985915489</v>
      </c>
      <c r="H153" s="102">
        <v>14.084507042253522</v>
      </c>
    </row>
    <row r="154" spans="1:8" x14ac:dyDescent="0.25">
      <c r="A154" s="102">
        <v>41</v>
      </c>
      <c r="B154" s="104">
        <v>42399</v>
      </c>
      <c r="C154" s="102">
        <v>358</v>
      </c>
      <c r="D154" s="102">
        <v>50</v>
      </c>
      <c r="E154" s="102" t="s">
        <v>114</v>
      </c>
      <c r="F154" s="102" t="s">
        <v>117</v>
      </c>
      <c r="G154" s="102">
        <v>88.63636363636364</v>
      </c>
      <c r="H154" s="102">
        <v>31.818181818181817</v>
      </c>
    </row>
    <row r="155" spans="1:8" x14ac:dyDescent="0.25">
      <c r="A155" s="102" t="s">
        <v>63</v>
      </c>
      <c r="B155" s="102" t="s">
        <v>63</v>
      </c>
      <c r="C155" s="102" t="s">
        <v>264</v>
      </c>
      <c r="D155" s="102" t="s">
        <v>391</v>
      </c>
      <c r="E155" s="102" t="s">
        <v>114</v>
      </c>
      <c r="F155" s="102" t="s">
        <v>117</v>
      </c>
      <c r="G155" s="102">
        <v>80.645161290322577</v>
      </c>
      <c r="H155" s="102">
        <v>32.258064516129032</v>
      </c>
    </row>
    <row r="156" spans="1:8" x14ac:dyDescent="0.25">
      <c r="A156" s="102" t="s">
        <v>63</v>
      </c>
      <c r="B156" s="102" t="s">
        <v>63</v>
      </c>
      <c r="C156" s="102" t="s">
        <v>265</v>
      </c>
      <c r="D156" s="102" t="s">
        <v>389</v>
      </c>
      <c r="E156" s="102" t="s">
        <v>114</v>
      </c>
      <c r="F156" s="102" t="s">
        <v>117</v>
      </c>
      <c r="G156" s="102">
        <v>84.210526315789465</v>
      </c>
      <c r="H156" s="102">
        <v>32.467532467532465</v>
      </c>
    </row>
    <row r="157" spans="1:8" x14ac:dyDescent="0.25">
      <c r="A157" s="102">
        <v>42</v>
      </c>
      <c r="B157" s="104">
        <v>42278</v>
      </c>
      <c r="C157" s="102">
        <v>231</v>
      </c>
      <c r="D157" s="102">
        <v>38</v>
      </c>
      <c r="E157" s="102" t="s">
        <v>106</v>
      </c>
      <c r="F157" s="102" t="s">
        <v>113</v>
      </c>
      <c r="G157" s="102">
        <v>84.705882352941174</v>
      </c>
      <c r="H157" s="102">
        <v>12.941176470588237</v>
      </c>
    </row>
    <row r="158" spans="1:8" x14ac:dyDescent="0.25">
      <c r="A158" s="102" t="s">
        <v>63</v>
      </c>
      <c r="B158" s="102" t="s">
        <v>63</v>
      </c>
      <c r="C158" s="102" t="s">
        <v>266</v>
      </c>
      <c r="D158" s="102" t="s">
        <v>391</v>
      </c>
      <c r="E158" s="102" t="s">
        <v>106</v>
      </c>
      <c r="F158" s="102" t="s">
        <v>113</v>
      </c>
      <c r="G158" s="102">
        <v>70.491803278688522</v>
      </c>
      <c r="H158" s="102">
        <v>11.475409836065573</v>
      </c>
    </row>
    <row r="159" spans="1:8" x14ac:dyDescent="0.25">
      <c r="A159" s="102" t="s">
        <v>63</v>
      </c>
      <c r="B159" s="104" t="s">
        <v>63</v>
      </c>
      <c r="C159" s="102" t="s">
        <v>267</v>
      </c>
      <c r="D159" s="102" t="s">
        <v>390</v>
      </c>
      <c r="E159" s="102" t="s">
        <v>106</v>
      </c>
      <c r="F159" s="102" t="s">
        <v>113</v>
      </c>
      <c r="G159" s="102">
        <v>58.571428571428577</v>
      </c>
      <c r="H159" s="102">
        <v>11.267605633802818</v>
      </c>
    </row>
    <row r="160" spans="1:8" x14ac:dyDescent="0.25">
      <c r="A160" s="102">
        <v>43</v>
      </c>
      <c r="B160" s="104">
        <v>42399</v>
      </c>
      <c r="C160" s="102">
        <v>352</v>
      </c>
      <c r="D160" s="102">
        <v>50</v>
      </c>
      <c r="E160" s="102" t="s">
        <v>122</v>
      </c>
      <c r="F160" s="102" t="s">
        <v>125</v>
      </c>
      <c r="G160" s="102">
        <v>60</v>
      </c>
      <c r="H160" s="102">
        <v>11.666666666666666</v>
      </c>
    </row>
    <row r="161" spans="1:8" x14ac:dyDescent="0.25">
      <c r="A161" s="102" t="s">
        <v>63</v>
      </c>
      <c r="B161" s="104">
        <v>43235</v>
      </c>
      <c r="C161" s="102">
        <v>13</v>
      </c>
      <c r="D161" s="102" t="s">
        <v>259</v>
      </c>
      <c r="E161" s="102" t="s">
        <v>122</v>
      </c>
      <c r="F161" s="102" t="s">
        <v>125</v>
      </c>
      <c r="G161" s="102">
        <v>63.380281690140848</v>
      </c>
      <c r="H161" s="102">
        <v>15.492957746478872</v>
      </c>
    </row>
    <row r="162" spans="1:8" x14ac:dyDescent="0.25">
      <c r="A162" s="102" t="s">
        <v>63</v>
      </c>
      <c r="B162" s="102" t="s">
        <v>63</v>
      </c>
      <c r="C162" s="102" t="s">
        <v>270</v>
      </c>
      <c r="D162" s="102" t="s">
        <v>269</v>
      </c>
      <c r="E162" s="102" t="s">
        <v>122</v>
      </c>
      <c r="F162" s="102" t="s">
        <v>125</v>
      </c>
      <c r="G162" s="102">
        <v>64.788732394366207</v>
      </c>
      <c r="H162" s="102">
        <v>8.5714285714285712</v>
      </c>
    </row>
    <row r="163" spans="1:8" x14ac:dyDescent="0.25">
      <c r="A163" s="102">
        <v>44</v>
      </c>
      <c r="B163" s="104">
        <v>42381</v>
      </c>
      <c r="C163" s="102">
        <v>329</v>
      </c>
      <c r="D163" s="102">
        <v>48</v>
      </c>
      <c r="E163" s="105" t="s">
        <v>211</v>
      </c>
      <c r="F163" s="102">
        <v>40903</v>
      </c>
      <c r="G163" s="102">
        <v>80</v>
      </c>
      <c r="H163" s="102">
        <v>51.851851851851848</v>
      </c>
    </row>
    <row r="164" spans="1:8" x14ac:dyDescent="0.25">
      <c r="A164" s="102" t="s">
        <v>63</v>
      </c>
      <c r="B164" s="104">
        <v>42392</v>
      </c>
      <c r="C164" s="102">
        <v>332</v>
      </c>
      <c r="D164" s="102">
        <v>49</v>
      </c>
      <c r="E164" s="102" t="s">
        <v>211</v>
      </c>
      <c r="F164" s="102">
        <v>40903</v>
      </c>
      <c r="G164" s="102">
        <v>72.58064516129032</v>
      </c>
      <c r="H164" s="102">
        <v>29.032258064516132</v>
      </c>
    </row>
    <row r="165" spans="1:8" x14ac:dyDescent="0.25">
      <c r="A165" s="102" t="s">
        <v>63</v>
      </c>
      <c r="B165" s="104">
        <v>43235</v>
      </c>
      <c r="C165" s="102" t="s">
        <v>271</v>
      </c>
      <c r="D165" s="102" t="s">
        <v>259</v>
      </c>
      <c r="E165" s="102" t="s">
        <v>211</v>
      </c>
      <c r="F165" s="102">
        <v>40903</v>
      </c>
      <c r="G165" s="102">
        <v>83.582089552238799</v>
      </c>
      <c r="H165" s="102">
        <v>47.761194029850742</v>
      </c>
    </row>
    <row r="166" spans="1:8" x14ac:dyDescent="0.25">
      <c r="A166" s="102">
        <v>45</v>
      </c>
      <c r="B166" s="104">
        <v>43228</v>
      </c>
      <c r="C166" s="102" t="s">
        <v>272</v>
      </c>
      <c r="D166" s="102" t="s">
        <v>238</v>
      </c>
      <c r="E166" s="102" t="s">
        <v>392</v>
      </c>
      <c r="F166" s="102">
        <v>170513</v>
      </c>
      <c r="G166" s="102">
        <v>77.215189873417728</v>
      </c>
      <c r="H166" s="102">
        <v>24.050632911392405</v>
      </c>
    </row>
    <row r="167" spans="1:8" x14ac:dyDescent="0.25">
      <c r="A167" s="102" t="s">
        <v>63</v>
      </c>
      <c r="B167" s="104">
        <v>43235</v>
      </c>
      <c r="C167" s="102" t="s">
        <v>273</v>
      </c>
      <c r="D167" s="102" t="s">
        <v>259</v>
      </c>
      <c r="E167" s="102" t="s">
        <v>392</v>
      </c>
      <c r="F167" s="102">
        <v>170513</v>
      </c>
      <c r="G167" s="102">
        <v>60.606060606060609</v>
      </c>
      <c r="H167" s="102">
        <v>15.151515151515152</v>
      </c>
    </row>
    <row r="168" spans="1:8" x14ac:dyDescent="0.25">
      <c r="A168" s="102" t="s">
        <v>63</v>
      </c>
      <c r="B168" s="102" t="s">
        <v>63</v>
      </c>
      <c r="C168" s="102" t="s">
        <v>274</v>
      </c>
      <c r="D168" s="102" t="s">
        <v>390</v>
      </c>
      <c r="E168" s="102" t="s">
        <v>392</v>
      </c>
      <c r="F168" s="102">
        <v>170513</v>
      </c>
      <c r="G168" s="102">
        <v>65.217391304347828</v>
      </c>
      <c r="H168" s="102">
        <v>24.637681159420293</v>
      </c>
    </row>
    <row r="169" spans="1:8" x14ac:dyDescent="0.25">
      <c r="A169" s="102">
        <v>46</v>
      </c>
      <c r="B169" s="104">
        <v>43228</v>
      </c>
      <c r="C169" s="102" t="s">
        <v>275</v>
      </c>
      <c r="D169" s="102" t="s">
        <v>238</v>
      </c>
      <c r="E169" s="102" t="s">
        <v>392</v>
      </c>
      <c r="F169" s="102">
        <v>280513</v>
      </c>
      <c r="G169" s="102">
        <v>59.722222222222221</v>
      </c>
      <c r="H169" s="102">
        <v>16.666666666666664</v>
      </c>
    </row>
    <row r="170" spans="1:8" x14ac:dyDescent="0.25">
      <c r="A170" s="102" t="s">
        <v>63</v>
      </c>
      <c r="B170" s="104">
        <v>43235</v>
      </c>
      <c r="C170" s="102" t="s">
        <v>276</v>
      </c>
      <c r="D170" s="102" t="s">
        <v>259</v>
      </c>
      <c r="E170" s="102" t="s">
        <v>392</v>
      </c>
      <c r="F170" s="102">
        <v>280513</v>
      </c>
      <c r="G170" s="102">
        <v>67.1875</v>
      </c>
      <c r="H170" s="102">
        <v>20.3125</v>
      </c>
    </row>
    <row r="171" spans="1:8" x14ac:dyDescent="0.25">
      <c r="A171" s="102" t="s">
        <v>63</v>
      </c>
      <c r="B171" s="104" t="s">
        <v>63</v>
      </c>
      <c r="C171" s="102" t="s">
        <v>277</v>
      </c>
      <c r="D171" s="102" t="s">
        <v>390</v>
      </c>
      <c r="E171" s="102" t="s">
        <v>392</v>
      </c>
      <c r="F171" s="102">
        <v>280513</v>
      </c>
      <c r="G171" s="102">
        <v>62.857142857142854</v>
      </c>
      <c r="H171" s="102">
        <v>10</v>
      </c>
    </row>
    <row r="172" spans="1:8" x14ac:dyDescent="0.25">
      <c r="A172" s="102">
        <v>47</v>
      </c>
      <c r="B172" s="104">
        <v>43235</v>
      </c>
      <c r="C172" s="102" t="s">
        <v>278</v>
      </c>
      <c r="D172" s="102" t="s">
        <v>259</v>
      </c>
      <c r="E172" s="102" t="s">
        <v>279</v>
      </c>
      <c r="F172" s="102" t="s">
        <v>393</v>
      </c>
      <c r="G172" s="102">
        <v>82.857142857142861</v>
      </c>
      <c r="H172" s="102">
        <v>31.428571428571427</v>
      </c>
    </row>
    <row r="173" spans="1:8" x14ac:dyDescent="0.25">
      <c r="A173" s="102" t="s">
        <v>63</v>
      </c>
      <c r="B173" s="104" t="s">
        <v>63</v>
      </c>
      <c r="C173" s="102" t="s">
        <v>280</v>
      </c>
      <c r="D173" s="102" t="s">
        <v>388</v>
      </c>
      <c r="E173" s="102" t="s">
        <v>279</v>
      </c>
      <c r="F173" s="102" t="s">
        <v>393</v>
      </c>
      <c r="G173" s="102">
        <v>63.513513513513509</v>
      </c>
      <c r="H173" s="102">
        <v>33.333333333333329</v>
      </c>
    </row>
    <row r="174" spans="1:8" x14ac:dyDescent="0.25">
      <c r="A174" s="102" t="s">
        <v>63</v>
      </c>
      <c r="B174" s="104" t="s">
        <v>63</v>
      </c>
      <c r="C174" s="102" t="s">
        <v>281</v>
      </c>
      <c r="D174" s="102" t="s">
        <v>389</v>
      </c>
      <c r="E174" s="102" t="s">
        <v>279</v>
      </c>
      <c r="F174" s="102" t="s">
        <v>393</v>
      </c>
      <c r="G174" s="102">
        <v>83.78378378378379</v>
      </c>
      <c r="H174" s="102">
        <v>28.378378378378379</v>
      </c>
    </row>
    <row r="175" spans="1:8" x14ac:dyDescent="0.25">
      <c r="A175" s="102">
        <v>48</v>
      </c>
      <c r="B175" s="104">
        <v>43235</v>
      </c>
      <c r="C175" s="102" t="s">
        <v>282</v>
      </c>
      <c r="D175" s="102" t="s">
        <v>259</v>
      </c>
      <c r="E175" s="102" t="s">
        <v>279</v>
      </c>
      <c r="F175" s="102" t="s">
        <v>394</v>
      </c>
      <c r="G175" s="102">
        <v>72.307692307692307</v>
      </c>
      <c r="H175" s="102">
        <v>30.76923076923077</v>
      </c>
    </row>
    <row r="176" spans="1:8" x14ac:dyDescent="0.25">
      <c r="A176" s="102" t="s">
        <v>63</v>
      </c>
      <c r="B176" s="102" t="s">
        <v>63</v>
      </c>
      <c r="C176" s="102" t="s">
        <v>283</v>
      </c>
      <c r="D176" s="102" t="s">
        <v>388</v>
      </c>
      <c r="E176" s="102" t="s">
        <v>279</v>
      </c>
      <c r="F176" s="102" t="s">
        <v>394</v>
      </c>
      <c r="G176" s="102">
        <v>62.666666666666671</v>
      </c>
      <c r="H176" s="102">
        <v>20.27027027027027</v>
      </c>
    </row>
    <row r="177" spans="1:8" x14ac:dyDescent="0.25">
      <c r="A177" s="102">
        <v>49</v>
      </c>
      <c r="B177" s="104">
        <v>43235</v>
      </c>
      <c r="C177" s="102" t="s">
        <v>284</v>
      </c>
      <c r="D177" s="102" t="s">
        <v>259</v>
      </c>
      <c r="E177" s="102" t="s">
        <v>138</v>
      </c>
      <c r="F177" s="102" t="s">
        <v>395</v>
      </c>
      <c r="G177" s="102">
        <v>68.852459016393439</v>
      </c>
      <c r="H177" s="102">
        <v>32.786885245901637</v>
      </c>
    </row>
    <row r="178" spans="1:8" x14ac:dyDescent="0.25">
      <c r="A178" s="102" t="s">
        <v>63</v>
      </c>
      <c r="B178" s="104" t="s">
        <v>63</v>
      </c>
      <c r="C178" s="102" t="s">
        <v>285</v>
      </c>
      <c r="D178" s="102" t="s">
        <v>388</v>
      </c>
      <c r="E178" s="102" t="s">
        <v>138</v>
      </c>
      <c r="F178" s="102" t="s">
        <v>395</v>
      </c>
      <c r="G178" s="102">
        <v>78.260869565217391</v>
      </c>
      <c r="H178" s="102">
        <v>42.028985507246375</v>
      </c>
    </row>
    <row r="179" spans="1:8" x14ac:dyDescent="0.25">
      <c r="A179" s="102" t="s">
        <v>63</v>
      </c>
      <c r="B179" s="104" t="s">
        <v>63</v>
      </c>
      <c r="C179" s="102" t="s">
        <v>286</v>
      </c>
      <c r="D179" s="102" t="s">
        <v>391</v>
      </c>
      <c r="E179" s="102" t="s">
        <v>138</v>
      </c>
      <c r="F179" s="102" t="s">
        <v>395</v>
      </c>
      <c r="G179" s="102">
        <v>79.032258064516128</v>
      </c>
      <c r="H179" s="102">
        <v>38.70967741935484</v>
      </c>
    </row>
    <row r="180" spans="1:8" x14ac:dyDescent="0.25">
      <c r="A180" s="102">
        <v>50</v>
      </c>
      <c r="B180" s="104">
        <v>43235</v>
      </c>
      <c r="C180" s="102" t="s">
        <v>287</v>
      </c>
      <c r="D180" s="102" t="s">
        <v>259</v>
      </c>
      <c r="E180" s="102" t="s">
        <v>392</v>
      </c>
      <c r="F180" s="102">
        <v>140513</v>
      </c>
      <c r="G180" s="102">
        <v>72.58064516129032</v>
      </c>
      <c r="H180" s="102">
        <v>17.741935483870968</v>
      </c>
    </row>
    <row r="181" spans="1:8" x14ac:dyDescent="0.25">
      <c r="A181" s="102" t="s">
        <v>63</v>
      </c>
      <c r="B181" s="102" t="s">
        <v>63</v>
      </c>
      <c r="C181" s="102" t="s">
        <v>288</v>
      </c>
      <c r="D181" s="102" t="s">
        <v>391</v>
      </c>
      <c r="E181" s="102" t="s">
        <v>392</v>
      </c>
      <c r="F181" s="102">
        <v>140513</v>
      </c>
      <c r="G181" s="102">
        <v>78.94736842105263</v>
      </c>
      <c r="H181" s="102">
        <v>24.561403508771928</v>
      </c>
    </row>
    <row r="182" spans="1:8" x14ac:dyDescent="0.25">
      <c r="A182" s="102" t="s">
        <v>63</v>
      </c>
      <c r="B182" s="102" t="s">
        <v>63</v>
      </c>
      <c r="C182" s="102" t="s">
        <v>219</v>
      </c>
      <c r="D182" s="102" t="s">
        <v>390</v>
      </c>
      <c r="E182" s="102" t="s">
        <v>392</v>
      </c>
      <c r="F182" s="102">
        <v>140513</v>
      </c>
      <c r="G182" s="102">
        <v>72.727272727272734</v>
      </c>
      <c r="H182" s="102">
        <v>34.848484848484851</v>
      </c>
    </row>
    <row r="183" spans="1:8" x14ac:dyDescent="0.25">
      <c r="A183" s="102">
        <v>51</v>
      </c>
      <c r="B183" s="102" t="s">
        <v>63</v>
      </c>
      <c r="C183" s="102" t="s">
        <v>289</v>
      </c>
      <c r="D183" s="102" t="s">
        <v>391</v>
      </c>
      <c r="E183" s="102" t="s">
        <v>43</v>
      </c>
      <c r="F183" s="102">
        <v>210703</v>
      </c>
      <c r="G183" s="102">
        <v>65.079365079365076</v>
      </c>
      <c r="H183" s="102">
        <v>9.67741935483871</v>
      </c>
    </row>
    <row r="184" spans="1:8" x14ac:dyDescent="0.25">
      <c r="A184" s="102" t="s">
        <v>63</v>
      </c>
      <c r="B184" s="102" t="s">
        <v>63</v>
      </c>
      <c r="C184" s="102" t="s">
        <v>218</v>
      </c>
      <c r="D184" s="102" t="s">
        <v>390</v>
      </c>
      <c r="E184" s="102" t="s">
        <v>43</v>
      </c>
      <c r="F184" s="102">
        <v>210703</v>
      </c>
      <c r="G184" s="102">
        <v>66.17647058823529</v>
      </c>
      <c r="H184" s="102">
        <v>23.52941176470588</v>
      </c>
    </row>
    <row r="185" spans="1:8" x14ac:dyDescent="0.25">
      <c r="A185" s="102" t="s">
        <v>63</v>
      </c>
      <c r="B185" s="102" t="s">
        <v>63</v>
      </c>
      <c r="C185" s="102" t="s">
        <v>290</v>
      </c>
      <c r="D185" s="102" t="s">
        <v>387</v>
      </c>
      <c r="E185" s="102" t="s">
        <v>43</v>
      </c>
      <c r="F185" s="102">
        <v>210703</v>
      </c>
      <c r="G185" s="102">
        <v>75.384615384615387</v>
      </c>
      <c r="H185" s="102">
        <v>18.461538461538463</v>
      </c>
    </row>
    <row r="186" spans="1:8" x14ac:dyDescent="0.25">
      <c r="A186" s="102" t="s">
        <v>63</v>
      </c>
      <c r="B186" s="102" t="s">
        <v>63</v>
      </c>
      <c r="C186" s="102" t="s">
        <v>291</v>
      </c>
      <c r="D186" s="102" t="s">
        <v>389</v>
      </c>
      <c r="E186" s="102" t="s">
        <v>43</v>
      </c>
      <c r="F186" s="102">
        <v>210703</v>
      </c>
      <c r="G186" s="102">
        <v>70.833333333333343</v>
      </c>
      <c r="H186" s="102">
        <v>31.944444444444443</v>
      </c>
    </row>
  </sheetData>
  <pageMargins left="0.511811024" right="0.511811024" top="0.78740157499999996" bottom="0.78740157499999996" header="0.31496062000000002" footer="0.31496062000000002"/>
  <pageSetup paperSize="9" scale="62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21"/>
  <sheetViews>
    <sheetView tabSelected="1" topLeftCell="T1" zoomScale="85" zoomScaleNormal="85" zoomScalePageLayoutView="85" workbookViewId="0">
      <pane ySplit="2" topLeftCell="A165" activePane="bottomLeft" state="frozenSplit"/>
      <selection activeCell="N1" sqref="N1"/>
      <selection pane="bottomLeft" activeCell="D207" sqref="D207"/>
    </sheetView>
  </sheetViews>
  <sheetFormatPr defaultColWidth="4.42578125" defaultRowHeight="15" customHeight="1" x14ac:dyDescent="0.2"/>
  <cols>
    <col min="1" max="1" width="13.28515625" style="31" bestFit="1" customWidth="1"/>
    <col min="2" max="2" width="11.85546875" style="80" bestFit="1" customWidth="1"/>
    <col min="3" max="3" width="15.5703125" style="31" bestFit="1" customWidth="1"/>
    <col min="4" max="4" width="17.140625" style="31" bestFit="1" customWidth="1"/>
    <col min="5" max="5" width="14.140625" style="25" bestFit="1" customWidth="1"/>
    <col min="6" max="6" width="15" style="31" bestFit="1" customWidth="1"/>
    <col min="7" max="7" width="15.28515625" style="31" bestFit="1" customWidth="1"/>
    <col min="8" max="8" width="14.28515625" style="31" bestFit="1" customWidth="1"/>
    <col min="9" max="9" width="15" style="31" bestFit="1" customWidth="1"/>
    <col min="10" max="10" width="15.28515625" style="31" bestFit="1" customWidth="1"/>
    <col min="11" max="11" width="8.5703125" style="33" bestFit="1" customWidth="1"/>
    <col min="12" max="12" width="8.42578125" style="33" bestFit="1" customWidth="1"/>
    <col min="13" max="13" width="11.7109375" style="33" bestFit="1" customWidth="1"/>
    <col min="14" max="14" width="16" style="36" bestFit="1" customWidth="1"/>
    <col min="15" max="15" width="15.42578125" style="31" bestFit="1" customWidth="1"/>
    <col min="16" max="16" width="15.28515625" style="31" bestFit="1" customWidth="1"/>
    <col min="17" max="17" width="20.85546875" style="31" bestFit="1" customWidth="1"/>
    <col min="18" max="18" width="8.7109375" style="31" bestFit="1" customWidth="1"/>
    <col min="19" max="19" width="9.28515625" style="31" bestFit="1" customWidth="1"/>
    <col min="20" max="20" width="10.28515625" style="36" bestFit="1" customWidth="1"/>
    <col min="21" max="21" width="9.7109375" style="36" bestFit="1" customWidth="1"/>
    <col min="22" max="22" width="10" style="36" bestFit="1" customWidth="1"/>
    <col min="23" max="23" width="10.42578125" style="36" bestFit="1" customWidth="1"/>
    <col min="24" max="24" width="9.85546875" style="25" bestFit="1" customWidth="1"/>
    <col min="25" max="25" width="9.85546875" style="31" bestFit="1" customWidth="1"/>
    <col min="26" max="26" width="9.7109375" style="31" bestFit="1" customWidth="1"/>
    <col min="27" max="27" width="18.85546875" style="31" bestFit="1" customWidth="1"/>
    <col min="28" max="28" width="23.5703125" style="31" bestFit="1" customWidth="1"/>
    <col min="29" max="29" width="17" style="31" bestFit="1" customWidth="1"/>
    <col min="30" max="30" width="19.28515625" style="31" bestFit="1" customWidth="1"/>
    <col min="31" max="31" width="16.42578125" style="31" bestFit="1" customWidth="1"/>
    <col min="32" max="32" width="18" style="31" bestFit="1" customWidth="1"/>
    <col min="33" max="33" width="10.7109375" style="25" bestFit="1" customWidth="1"/>
    <col min="34" max="34" width="15.7109375" style="25" bestFit="1" customWidth="1"/>
    <col min="35" max="35" width="19.85546875" style="25" bestFit="1" customWidth="1"/>
    <col min="36" max="16384" width="4.42578125" style="25"/>
  </cols>
  <sheetData>
    <row r="1" spans="1:35" ht="15" customHeight="1" x14ac:dyDescent="0.2">
      <c r="A1" s="154" t="s">
        <v>412</v>
      </c>
      <c r="B1" s="154"/>
      <c r="C1" s="154"/>
      <c r="D1" s="155"/>
      <c r="E1" s="156" t="s">
        <v>381</v>
      </c>
      <c r="F1" s="156"/>
      <c r="G1" s="162" t="s">
        <v>409</v>
      </c>
      <c r="H1" s="163"/>
      <c r="I1" s="163"/>
      <c r="J1" s="164"/>
      <c r="K1" s="157" t="s">
        <v>382</v>
      </c>
      <c r="L1" s="158"/>
      <c r="M1" s="158"/>
      <c r="N1" s="158"/>
      <c r="O1" s="159" t="s">
        <v>336</v>
      </c>
      <c r="P1" s="160"/>
      <c r="Q1" s="160"/>
      <c r="R1" s="160"/>
      <c r="S1" s="160"/>
      <c r="T1" s="161" t="s">
        <v>45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52" t="s">
        <v>411</v>
      </c>
      <c r="AH1" s="153"/>
      <c r="AI1" s="153"/>
    </row>
    <row r="2" spans="1:35" ht="15" customHeight="1" x14ac:dyDescent="0.2">
      <c r="A2" s="26" t="s">
        <v>371</v>
      </c>
      <c r="B2" s="77" t="s">
        <v>337</v>
      </c>
      <c r="C2" s="26" t="s">
        <v>339</v>
      </c>
      <c r="D2" s="26" t="s">
        <v>338</v>
      </c>
      <c r="E2" s="27" t="s">
        <v>340</v>
      </c>
      <c r="F2" s="28" t="s">
        <v>341</v>
      </c>
      <c r="G2" s="108" t="s">
        <v>413</v>
      </c>
      <c r="H2" s="108" t="s">
        <v>414</v>
      </c>
      <c r="I2" s="108" t="s">
        <v>415</v>
      </c>
      <c r="J2" s="108" t="s">
        <v>416</v>
      </c>
      <c r="K2" s="29" t="s">
        <v>46</v>
      </c>
      <c r="L2" s="29" t="s">
        <v>14</v>
      </c>
      <c r="M2" s="29" t="s">
        <v>47</v>
      </c>
      <c r="N2" s="34" t="s">
        <v>383</v>
      </c>
      <c r="O2" s="30" t="s">
        <v>344</v>
      </c>
      <c r="P2" s="30" t="s">
        <v>345</v>
      </c>
      <c r="Q2" s="30" t="s">
        <v>384</v>
      </c>
      <c r="R2" s="30" t="s">
        <v>342</v>
      </c>
      <c r="S2" s="30" t="s">
        <v>343</v>
      </c>
      <c r="T2" s="75" t="s">
        <v>48</v>
      </c>
      <c r="U2" s="75" t="s">
        <v>49</v>
      </c>
      <c r="V2" s="75" t="s">
        <v>50</v>
      </c>
      <c r="W2" s="75" t="s">
        <v>51</v>
      </c>
      <c r="X2" s="76" t="s">
        <v>52</v>
      </c>
      <c r="Y2" s="74" t="s">
        <v>53</v>
      </c>
      <c r="Z2" s="74" t="s">
        <v>54</v>
      </c>
      <c r="AA2" s="74" t="s">
        <v>55</v>
      </c>
      <c r="AB2" s="74" t="s">
        <v>56</v>
      </c>
      <c r="AC2" s="74" t="s">
        <v>57</v>
      </c>
      <c r="AD2" s="74" t="s">
        <v>58</v>
      </c>
      <c r="AE2" s="74" t="s">
        <v>59</v>
      </c>
      <c r="AF2" s="74" t="s">
        <v>60</v>
      </c>
      <c r="AG2" s="95" t="s">
        <v>396</v>
      </c>
      <c r="AH2" s="95" t="s">
        <v>397</v>
      </c>
      <c r="AI2" s="95" t="s">
        <v>410</v>
      </c>
    </row>
    <row r="3" spans="1:35" ht="15" customHeight="1" x14ac:dyDescent="0.2">
      <c r="A3" s="70">
        <v>1</v>
      </c>
      <c r="B3" s="78">
        <v>42201</v>
      </c>
      <c r="C3" s="70">
        <v>135</v>
      </c>
      <c r="D3" s="70">
        <v>26</v>
      </c>
      <c r="E3" s="71" t="s">
        <v>401</v>
      </c>
      <c r="F3" s="70">
        <v>1305</v>
      </c>
      <c r="G3" s="71">
        <v>26.32</v>
      </c>
      <c r="H3" s="71">
        <v>15.76</v>
      </c>
      <c r="I3" s="71">
        <v>21.64</v>
      </c>
      <c r="J3" s="71">
        <v>36.29</v>
      </c>
      <c r="K3" s="72">
        <v>90.4</v>
      </c>
      <c r="L3" s="72">
        <v>65.900000000000006</v>
      </c>
      <c r="M3" s="72">
        <v>78.599999999999994</v>
      </c>
      <c r="N3" s="81">
        <v>1.34</v>
      </c>
      <c r="O3" s="70">
        <v>80</v>
      </c>
      <c r="P3" s="70">
        <v>70</v>
      </c>
      <c r="Q3" s="70">
        <v>21</v>
      </c>
      <c r="R3" s="70">
        <v>132</v>
      </c>
      <c r="S3" s="70">
        <v>42</v>
      </c>
      <c r="T3" s="73">
        <v>112.2</v>
      </c>
      <c r="U3" s="73">
        <v>94.5</v>
      </c>
      <c r="V3" s="73">
        <v>212.3</v>
      </c>
      <c r="W3" s="73">
        <v>9</v>
      </c>
      <c r="X3" s="73">
        <v>34.200000000000003</v>
      </c>
      <c r="Y3" s="73">
        <v>82</v>
      </c>
      <c r="Z3" s="73">
        <v>44</v>
      </c>
      <c r="AA3" s="73">
        <v>45</v>
      </c>
      <c r="AB3" s="73">
        <v>37</v>
      </c>
      <c r="AC3" s="73">
        <v>44</v>
      </c>
      <c r="AD3" s="73">
        <v>1</v>
      </c>
      <c r="AE3" s="73">
        <v>6</v>
      </c>
      <c r="AF3" s="73">
        <v>49</v>
      </c>
      <c r="AG3" s="96">
        <v>82.716049382716051</v>
      </c>
      <c r="AH3" s="96">
        <v>33.333333333333329</v>
      </c>
      <c r="AI3" s="96">
        <v>188.75</v>
      </c>
    </row>
    <row r="4" spans="1:35" ht="15" customHeight="1" x14ac:dyDescent="0.2">
      <c r="A4" s="46">
        <v>2</v>
      </c>
      <c r="B4" s="79">
        <v>42237</v>
      </c>
      <c r="C4" s="46">
        <v>180</v>
      </c>
      <c r="D4" s="46">
        <v>33</v>
      </c>
      <c r="E4" s="47" t="s">
        <v>401</v>
      </c>
      <c r="F4" s="46">
        <v>1305</v>
      </c>
      <c r="G4" s="47">
        <v>26.32</v>
      </c>
      <c r="H4" s="47">
        <v>15.76</v>
      </c>
      <c r="I4" s="47">
        <v>21.64</v>
      </c>
      <c r="J4" s="47">
        <v>36.29</v>
      </c>
      <c r="K4" s="48">
        <v>93.1</v>
      </c>
      <c r="L4" s="48">
        <v>70.5</v>
      </c>
      <c r="M4" s="48">
        <v>79</v>
      </c>
      <c r="N4" s="82">
        <v>4.7999999999999996E-3</v>
      </c>
      <c r="O4" s="46">
        <v>75</v>
      </c>
      <c r="P4" s="46">
        <v>75</v>
      </c>
      <c r="Q4" s="46">
        <v>63</v>
      </c>
      <c r="R4" s="46">
        <v>425</v>
      </c>
      <c r="S4" s="46">
        <v>335</v>
      </c>
      <c r="T4" s="50">
        <v>123.7</v>
      </c>
      <c r="U4" s="50">
        <v>103.7</v>
      </c>
      <c r="V4" s="50">
        <v>218.5</v>
      </c>
      <c r="W4" s="50">
        <v>9.4</v>
      </c>
      <c r="X4" s="50">
        <v>29.8</v>
      </c>
      <c r="Y4" s="50">
        <v>82</v>
      </c>
      <c r="Z4" s="50">
        <v>48</v>
      </c>
      <c r="AA4" s="50">
        <v>74</v>
      </c>
      <c r="AB4" s="50">
        <v>60</v>
      </c>
      <c r="AC4" s="50">
        <v>70</v>
      </c>
      <c r="AD4" s="50">
        <v>4</v>
      </c>
      <c r="AE4" s="50">
        <v>9</v>
      </c>
      <c r="AF4" s="50">
        <v>17</v>
      </c>
      <c r="AG4" s="97">
        <v>79.012345679012299</v>
      </c>
      <c r="AH4" s="97">
        <v>16.049382716049383</v>
      </c>
      <c r="AI4" s="97" t="s">
        <v>63</v>
      </c>
    </row>
    <row r="5" spans="1:35" ht="15" customHeight="1" x14ac:dyDescent="0.2">
      <c r="A5" s="46">
        <v>3</v>
      </c>
      <c r="B5" s="79">
        <v>42244</v>
      </c>
      <c r="C5" s="46">
        <v>191</v>
      </c>
      <c r="D5" s="46">
        <v>34</v>
      </c>
      <c r="E5" s="47" t="s">
        <v>401</v>
      </c>
      <c r="F5" s="46">
        <v>1305</v>
      </c>
      <c r="G5" s="47">
        <v>26.32</v>
      </c>
      <c r="H5" s="47">
        <v>15.76</v>
      </c>
      <c r="I5" s="47">
        <v>21.64</v>
      </c>
      <c r="J5" s="47">
        <v>36.29</v>
      </c>
      <c r="K5" s="48">
        <v>90.4</v>
      </c>
      <c r="L5" s="48">
        <v>31.2</v>
      </c>
      <c r="M5" s="48">
        <v>82.3</v>
      </c>
      <c r="N5" s="82">
        <v>3.6</v>
      </c>
      <c r="O5" s="46">
        <v>80</v>
      </c>
      <c r="P5" s="46">
        <v>65</v>
      </c>
      <c r="Q5" s="46">
        <v>49</v>
      </c>
      <c r="R5" s="46">
        <v>286</v>
      </c>
      <c r="S5" s="46">
        <v>197</v>
      </c>
      <c r="T5" s="50">
        <v>96.4</v>
      </c>
      <c r="U5" s="50">
        <v>81.099999999999994</v>
      </c>
      <c r="V5" s="50">
        <v>181.9</v>
      </c>
      <c r="W5" s="50">
        <v>8.1999999999999993</v>
      </c>
      <c r="X5" s="50">
        <v>28.4</v>
      </c>
      <c r="Y5" s="50">
        <v>82</v>
      </c>
      <c r="Z5" s="50">
        <v>47</v>
      </c>
      <c r="AA5" s="50">
        <v>41</v>
      </c>
      <c r="AB5" s="50">
        <v>30</v>
      </c>
      <c r="AC5" s="50">
        <v>37</v>
      </c>
      <c r="AD5" s="50">
        <v>3</v>
      </c>
      <c r="AE5" s="50">
        <v>26</v>
      </c>
      <c r="AF5" s="50">
        <v>34</v>
      </c>
      <c r="AG5" s="97">
        <v>76.923076923076934</v>
      </c>
      <c r="AH5" s="97">
        <v>20.253164556962027</v>
      </c>
      <c r="AI5" s="97">
        <v>184.5</v>
      </c>
    </row>
    <row r="6" spans="1:35" ht="15" customHeight="1" x14ac:dyDescent="0.2">
      <c r="A6" s="70">
        <v>4</v>
      </c>
      <c r="B6" s="79">
        <v>42262</v>
      </c>
      <c r="C6" s="51">
        <v>205</v>
      </c>
      <c r="D6" s="46">
        <v>36</v>
      </c>
      <c r="E6" s="52" t="s">
        <v>401</v>
      </c>
      <c r="F6" s="51">
        <v>130503</v>
      </c>
      <c r="G6" s="52">
        <v>26.32</v>
      </c>
      <c r="H6" s="52">
        <v>15.76</v>
      </c>
      <c r="I6" s="52">
        <v>21.64</v>
      </c>
      <c r="J6" s="52">
        <v>36.29</v>
      </c>
      <c r="K6" s="48">
        <v>94.9</v>
      </c>
      <c r="L6" s="48">
        <v>79.099999999999994</v>
      </c>
      <c r="M6" s="48">
        <v>76.7</v>
      </c>
      <c r="N6" s="82">
        <v>1.2999999999999999E-2</v>
      </c>
      <c r="O6" s="51">
        <v>75</v>
      </c>
      <c r="P6" s="51">
        <v>75</v>
      </c>
      <c r="Q6" s="51">
        <v>57.5</v>
      </c>
      <c r="R6" s="51">
        <v>366</v>
      </c>
      <c r="S6" s="51">
        <v>281</v>
      </c>
      <c r="T6" s="53">
        <v>55.5</v>
      </c>
      <c r="U6" s="53">
        <v>48.8</v>
      </c>
      <c r="V6" s="53">
        <v>84.8</v>
      </c>
      <c r="W6" s="53">
        <v>6.5</v>
      </c>
      <c r="X6" s="54">
        <v>29.9</v>
      </c>
      <c r="Y6" s="55">
        <v>90</v>
      </c>
      <c r="Z6" s="55">
        <v>69</v>
      </c>
      <c r="AA6" s="55">
        <v>50</v>
      </c>
      <c r="AB6" s="55">
        <v>15</v>
      </c>
      <c r="AC6" s="55">
        <v>18</v>
      </c>
      <c r="AD6" s="55">
        <v>31</v>
      </c>
      <c r="AE6" s="55">
        <v>37</v>
      </c>
      <c r="AF6" s="55">
        <v>13</v>
      </c>
      <c r="AG6" s="98">
        <v>77.027027027027032</v>
      </c>
      <c r="AH6" s="98">
        <v>27.027027027027028</v>
      </c>
      <c r="AI6" s="98" t="s">
        <v>63</v>
      </c>
    </row>
    <row r="7" spans="1:35" ht="15" customHeight="1" x14ac:dyDescent="0.2">
      <c r="A7" s="46">
        <v>5</v>
      </c>
      <c r="B7" s="79">
        <v>42278</v>
      </c>
      <c r="C7" s="46">
        <v>227</v>
      </c>
      <c r="D7" s="46">
        <v>38</v>
      </c>
      <c r="E7" s="47" t="s">
        <v>401</v>
      </c>
      <c r="F7" s="46">
        <v>130503</v>
      </c>
      <c r="G7" s="47">
        <v>26.32</v>
      </c>
      <c r="H7" s="47">
        <v>15.76</v>
      </c>
      <c r="I7" s="47">
        <v>21.64</v>
      </c>
      <c r="J7" s="47">
        <v>36.29</v>
      </c>
      <c r="K7" s="48">
        <v>90.3</v>
      </c>
      <c r="L7" s="48">
        <v>68.8</v>
      </c>
      <c r="M7" s="48">
        <v>86.2</v>
      </c>
      <c r="N7" s="82">
        <v>0</v>
      </c>
      <c r="O7" s="46">
        <v>70</v>
      </c>
      <c r="P7" s="46">
        <v>80</v>
      </c>
      <c r="Q7" s="46">
        <v>40</v>
      </c>
      <c r="R7" s="46">
        <v>272</v>
      </c>
      <c r="S7" s="46">
        <v>187</v>
      </c>
      <c r="T7" s="56">
        <v>104.5</v>
      </c>
      <c r="U7" s="56">
        <v>92.1</v>
      </c>
      <c r="V7" s="56">
        <v>181.4</v>
      </c>
      <c r="W7" s="53">
        <v>6.8</v>
      </c>
      <c r="X7" s="57">
        <v>40.1</v>
      </c>
      <c r="Y7" s="55">
        <v>86</v>
      </c>
      <c r="Z7" s="55">
        <v>51</v>
      </c>
      <c r="AA7" s="55">
        <v>63</v>
      </c>
      <c r="AB7" s="55">
        <v>54</v>
      </c>
      <c r="AC7" s="55">
        <v>59</v>
      </c>
      <c r="AD7" s="55">
        <v>4</v>
      </c>
      <c r="AE7" s="55">
        <v>16</v>
      </c>
      <c r="AF7" s="55">
        <v>22</v>
      </c>
      <c r="AG7" s="98">
        <v>76.829268292682926</v>
      </c>
      <c r="AH7" s="98">
        <v>39.024390243902438</v>
      </c>
      <c r="AI7" s="98">
        <v>169.5</v>
      </c>
    </row>
    <row r="8" spans="1:35" ht="15" customHeight="1" x14ac:dyDescent="0.2">
      <c r="A8" s="46">
        <v>6</v>
      </c>
      <c r="B8" s="79">
        <v>42283</v>
      </c>
      <c r="C8" s="46">
        <v>233</v>
      </c>
      <c r="D8" s="46">
        <v>39</v>
      </c>
      <c r="E8" s="47" t="s">
        <v>401</v>
      </c>
      <c r="F8" s="46">
        <v>130503</v>
      </c>
      <c r="G8" s="47">
        <v>26.32</v>
      </c>
      <c r="H8" s="47">
        <v>15.76</v>
      </c>
      <c r="I8" s="47">
        <v>21.64</v>
      </c>
      <c r="J8" s="47">
        <v>36.29</v>
      </c>
      <c r="K8" s="48">
        <v>94.6</v>
      </c>
      <c r="L8" s="48">
        <v>77.2</v>
      </c>
      <c r="M8" s="48">
        <v>89.1</v>
      </c>
      <c r="N8" s="82">
        <v>0.11</v>
      </c>
      <c r="O8" s="46">
        <v>70</v>
      </c>
      <c r="P8" s="46">
        <v>75</v>
      </c>
      <c r="Q8" s="46">
        <v>31</v>
      </c>
      <c r="R8" s="46">
        <v>197.6</v>
      </c>
      <c r="S8" s="46">
        <v>112.6</v>
      </c>
      <c r="T8" s="50">
        <v>97.1</v>
      </c>
      <c r="U8" s="50">
        <v>80.5</v>
      </c>
      <c r="V8" s="50">
        <v>175.7</v>
      </c>
      <c r="W8" s="50">
        <v>8.5</v>
      </c>
      <c r="X8" s="50">
        <v>26.6</v>
      </c>
      <c r="Y8" s="50">
        <v>82</v>
      </c>
      <c r="Z8" s="50">
        <v>47</v>
      </c>
      <c r="AA8" s="50">
        <v>59</v>
      </c>
      <c r="AB8" s="50">
        <v>47</v>
      </c>
      <c r="AC8" s="50">
        <v>54</v>
      </c>
      <c r="AD8" s="50">
        <v>5</v>
      </c>
      <c r="AE8" s="50">
        <v>14</v>
      </c>
      <c r="AF8" s="50">
        <v>27</v>
      </c>
      <c r="AG8" s="97">
        <v>66.153846153846146</v>
      </c>
      <c r="AH8" s="97">
        <v>25.806451612903224</v>
      </c>
      <c r="AI8" s="97">
        <v>184.88888888888889</v>
      </c>
    </row>
    <row r="9" spans="1:35" ht="15" customHeight="1" x14ac:dyDescent="0.2">
      <c r="A9" s="70">
        <v>7</v>
      </c>
      <c r="B9" s="79">
        <v>42285</v>
      </c>
      <c r="C9" s="46">
        <v>240</v>
      </c>
      <c r="D9" s="46">
        <v>40</v>
      </c>
      <c r="E9" s="47" t="s">
        <v>401</v>
      </c>
      <c r="F9" s="46">
        <v>130503</v>
      </c>
      <c r="G9" s="47">
        <v>26.32</v>
      </c>
      <c r="H9" s="47">
        <v>15.76</v>
      </c>
      <c r="I9" s="47">
        <v>21.64</v>
      </c>
      <c r="J9" s="47">
        <v>36.29</v>
      </c>
      <c r="K9" s="48">
        <v>91.4</v>
      </c>
      <c r="L9" s="48">
        <v>70.2</v>
      </c>
      <c r="M9" s="48">
        <v>70.5</v>
      </c>
      <c r="N9" s="82">
        <v>0.03</v>
      </c>
      <c r="O9" s="46">
        <v>70</v>
      </c>
      <c r="P9" s="46">
        <v>75</v>
      </c>
      <c r="Q9" s="46">
        <v>53</v>
      </c>
      <c r="R9" s="46">
        <v>337</v>
      </c>
      <c r="S9" s="46">
        <v>252</v>
      </c>
      <c r="T9" s="56">
        <v>110.8</v>
      </c>
      <c r="U9" s="56">
        <v>100.4</v>
      </c>
      <c r="V9" s="56">
        <v>179.4</v>
      </c>
      <c r="W9" s="56">
        <v>8.3000000000000007</v>
      </c>
      <c r="X9" s="56">
        <v>35.700000000000003</v>
      </c>
      <c r="Y9" s="56">
        <v>90</v>
      </c>
      <c r="Z9" s="56">
        <v>60</v>
      </c>
      <c r="AA9" s="56">
        <v>40</v>
      </c>
      <c r="AB9" s="56">
        <v>29</v>
      </c>
      <c r="AC9" s="56">
        <v>31</v>
      </c>
      <c r="AD9" s="56">
        <v>9</v>
      </c>
      <c r="AE9" s="56">
        <v>3</v>
      </c>
      <c r="AF9" s="56">
        <v>57</v>
      </c>
      <c r="AG9" s="98">
        <v>82.191780821917803</v>
      </c>
      <c r="AH9" s="98">
        <v>34.246575342465754</v>
      </c>
      <c r="AI9" s="98">
        <v>207</v>
      </c>
    </row>
    <row r="10" spans="1:35" ht="15" customHeight="1" x14ac:dyDescent="0.2">
      <c r="A10" s="46">
        <v>8</v>
      </c>
      <c r="B10" s="79">
        <v>42297</v>
      </c>
      <c r="C10" s="46">
        <v>248</v>
      </c>
      <c r="D10" s="46">
        <v>41</v>
      </c>
      <c r="E10" s="47" t="s">
        <v>401</v>
      </c>
      <c r="F10" s="46">
        <v>130503</v>
      </c>
      <c r="G10" s="47">
        <v>26.32</v>
      </c>
      <c r="H10" s="47">
        <v>15.76</v>
      </c>
      <c r="I10" s="47">
        <v>21.64</v>
      </c>
      <c r="J10" s="47">
        <v>36.29</v>
      </c>
      <c r="K10" s="48">
        <v>88.3</v>
      </c>
      <c r="L10" s="48">
        <v>56.3</v>
      </c>
      <c r="M10" s="48">
        <v>73.2</v>
      </c>
      <c r="N10" s="82">
        <v>7.6999999999999999E-2</v>
      </c>
      <c r="O10" s="46">
        <v>60</v>
      </c>
      <c r="P10" s="46">
        <v>80</v>
      </c>
      <c r="Q10" s="46">
        <v>36.5</v>
      </c>
      <c r="R10" s="46">
        <v>248.2</v>
      </c>
      <c r="S10" s="46">
        <v>163.19999999999999</v>
      </c>
      <c r="T10" s="56">
        <v>112.4</v>
      </c>
      <c r="U10" s="56">
        <v>97.5</v>
      </c>
      <c r="V10" s="56">
        <v>192.8</v>
      </c>
      <c r="W10" s="56">
        <v>8.6999999999999993</v>
      </c>
      <c r="X10" s="56">
        <v>31.7</v>
      </c>
      <c r="Y10" s="56">
        <v>85</v>
      </c>
      <c r="Z10" s="56">
        <v>51</v>
      </c>
      <c r="AA10" s="56">
        <v>43</v>
      </c>
      <c r="AB10" s="56">
        <v>32</v>
      </c>
      <c r="AC10" s="56">
        <v>36</v>
      </c>
      <c r="AD10" s="56">
        <v>7</v>
      </c>
      <c r="AE10" s="56">
        <v>20</v>
      </c>
      <c r="AF10" s="56">
        <v>37</v>
      </c>
      <c r="AG10" s="98">
        <v>67.605633802816897</v>
      </c>
      <c r="AH10" s="98">
        <v>23.611111111111111</v>
      </c>
      <c r="AI10" s="98">
        <v>263.5</v>
      </c>
    </row>
    <row r="11" spans="1:35" ht="15" customHeight="1" x14ac:dyDescent="0.2">
      <c r="A11" s="46">
        <v>9</v>
      </c>
      <c r="B11" s="79">
        <v>42306</v>
      </c>
      <c r="C11" s="46">
        <v>261</v>
      </c>
      <c r="D11" s="46">
        <v>42</v>
      </c>
      <c r="E11" s="47" t="s">
        <v>401</v>
      </c>
      <c r="F11" s="46">
        <v>130503</v>
      </c>
      <c r="G11" s="47">
        <v>26.32</v>
      </c>
      <c r="H11" s="47">
        <v>15.76</v>
      </c>
      <c r="I11" s="47">
        <v>21.64</v>
      </c>
      <c r="J11" s="47">
        <v>36.29</v>
      </c>
      <c r="K11" s="48">
        <v>92.9</v>
      </c>
      <c r="L11" s="48">
        <v>71.400000000000006</v>
      </c>
      <c r="M11" s="48">
        <v>49</v>
      </c>
      <c r="N11" s="82">
        <v>0.31</v>
      </c>
      <c r="O11" s="46">
        <v>65</v>
      </c>
      <c r="P11" s="46">
        <v>75</v>
      </c>
      <c r="Q11" s="46">
        <v>35.5</v>
      </c>
      <c r="R11" s="46">
        <v>226.3</v>
      </c>
      <c r="S11" s="46">
        <v>141.30000000000001</v>
      </c>
      <c r="T11" s="56">
        <v>114</v>
      </c>
      <c r="U11" s="56">
        <v>100.5</v>
      </c>
      <c r="V11" s="56">
        <v>167.7</v>
      </c>
      <c r="W11" s="56">
        <v>5.4</v>
      </c>
      <c r="X11" s="56">
        <v>39.700000000000003</v>
      </c>
      <c r="Y11" s="56">
        <v>87</v>
      </c>
      <c r="Z11" s="56">
        <v>61</v>
      </c>
      <c r="AA11" s="56">
        <v>43</v>
      </c>
      <c r="AB11" s="56">
        <v>40</v>
      </c>
      <c r="AC11" s="56">
        <v>41</v>
      </c>
      <c r="AD11" s="56">
        <v>2</v>
      </c>
      <c r="AE11" s="56">
        <v>2</v>
      </c>
      <c r="AF11" s="56">
        <v>55</v>
      </c>
      <c r="AG11" s="98">
        <v>61.764705882352942</v>
      </c>
      <c r="AH11" s="98">
        <v>23.52941176470588</v>
      </c>
      <c r="AI11" s="98">
        <v>154.14285714285714</v>
      </c>
    </row>
    <row r="12" spans="1:35" ht="15" customHeight="1" x14ac:dyDescent="0.2">
      <c r="A12" s="70">
        <v>10</v>
      </c>
      <c r="B12" s="79">
        <v>42327</v>
      </c>
      <c r="C12" s="46">
        <v>269</v>
      </c>
      <c r="D12" s="46">
        <v>43</v>
      </c>
      <c r="E12" s="47" t="s">
        <v>401</v>
      </c>
      <c r="F12" s="46">
        <v>130503</v>
      </c>
      <c r="G12" s="47">
        <v>26.32</v>
      </c>
      <c r="H12" s="47">
        <v>15.76</v>
      </c>
      <c r="I12" s="47">
        <v>21.64</v>
      </c>
      <c r="J12" s="47">
        <v>36.29</v>
      </c>
      <c r="K12" s="48">
        <v>93.2</v>
      </c>
      <c r="L12" s="48">
        <v>73</v>
      </c>
      <c r="M12" s="48">
        <v>69.900000000000006</v>
      </c>
      <c r="N12" s="82">
        <v>0.2</v>
      </c>
      <c r="O12" s="46">
        <v>65</v>
      </c>
      <c r="P12" s="46">
        <v>70</v>
      </c>
      <c r="Q12" s="46">
        <v>28</v>
      </c>
      <c r="R12" s="46">
        <v>166</v>
      </c>
      <c r="S12" s="46">
        <v>81</v>
      </c>
      <c r="T12" s="56">
        <v>105.5</v>
      </c>
      <c r="U12" s="56">
        <v>98.3</v>
      </c>
      <c r="V12" s="56">
        <v>162.80000000000001</v>
      </c>
      <c r="W12" s="56">
        <v>5</v>
      </c>
      <c r="X12" s="56">
        <v>41.3</v>
      </c>
      <c r="Y12" s="56">
        <v>92</v>
      </c>
      <c r="Z12" s="56">
        <v>64</v>
      </c>
      <c r="AA12" s="56">
        <v>36</v>
      </c>
      <c r="AB12" s="56">
        <v>32</v>
      </c>
      <c r="AC12" s="56">
        <v>34</v>
      </c>
      <c r="AD12" s="56">
        <v>2</v>
      </c>
      <c r="AE12" s="56">
        <v>8</v>
      </c>
      <c r="AF12" s="56">
        <v>56</v>
      </c>
      <c r="AG12" s="98">
        <v>81.690140845070431</v>
      </c>
      <c r="AH12" s="98">
        <v>35.2112676056338</v>
      </c>
      <c r="AI12" s="98" t="s">
        <v>63</v>
      </c>
    </row>
    <row r="13" spans="1:35" ht="15" customHeight="1" x14ac:dyDescent="0.2">
      <c r="A13" s="46">
        <v>11</v>
      </c>
      <c r="B13" s="79">
        <v>42381</v>
      </c>
      <c r="C13" s="46">
        <v>318</v>
      </c>
      <c r="D13" s="46">
        <v>48</v>
      </c>
      <c r="E13" s="47" t="s">
        <v>401</v>
      </c>
      <c r="F13" s="46">
        <v>130503</v>
      </c>
      <c r="G13" s="47">
        <v>26.32</v>
      </c>
      <c r="H13" s="47">
        <v>15.76</v>
      </c>
      <c r="I13" s="47">
        <v>21.64</v>
      </c>
      <c r="J13" s="47">
        <v>36.29</v>
      </c>
      <c r="K13" s="48">
        <v>91.6</v>
      </c>
      <c r="L13" s="48">
        <v>72.2</v>
      </c>
      <c r="M13" s="48">
        <v>71.599999999999994</v>
      </c>
      <c r="N13" s="82" t="s">
        <v>63</v>
      </c>
      <c r="O13" s="46">
        <v>60</v>
      </c>
      <c r="P13" s="46">
        <v>65</v>
      </c>
      <c r="Q13" s="46">
        <v>22.5</v>
      </c>
      <c r="R13" s="46">
        <v>124</v>
      </c>
      <c r="S13" s="46">
        <v>39</v>
      </c>
      <c r="T13" s="56">
        <v>125.9</v>
      </c>
      <c r="U13" s="56">
        <v>111.6</v>
      </c>
      <c r="V13" s="56">
        <v>216.1</v>
      </c>
      <c r="W13" s="56">
        <v>8.6999999999999993</v>
      </c>
      <c r="X13" s="56">
        <v>33.5</v>
      </c>
      <c r="Y13" s="56">
        <v>87</v>
      </c>
      <c r="Z13" s="56">
        <v>52</v>
      </c>
      <c r="AA13" s="56">
        <v>53</v>
      </c>
      <c r="AB13" s="56">
        <v>49</v>
      </c>
      <c r="AC13" s="56">
        <v>52</v>
      </c>
      <c r="AD13" s="56">
        <v>2</v>
      </c>
      <c r="AE13" s="56">
        <v>10</v>
      </c>
      <c r="AF13" s="56">
        <v>36</v>
      </c>
      <c r="AG13" s="98">
        <v>79.411764705882348</v>
      </c>
      <c r="AH13" s="98">
        <v>34.328358208955223</v>
      </c>
      <c r="AI13" s="98">
        <v>141</v>
      </c>
    </row>
    <row r="14" spans="1:35" ht="15" customHeight="1" x14ac:dyDescent="0.2">
      <c r="A14" s="46">
        <v>12</v>
      </c>
      <c r="B14" s="79">
        <v>42392</v>
      </c>
      <c r="C14" s="46">
        <v>331</v>
      </c>
      <c r="D14" s="46">
        <v>49</v>
      </c>
      <c r="E14" s="47" t="s">
        <v>401</v>
      </c>
      <c r="F14" s="46">
        <v>130503</v>
      </c>
      <c r="G14" s="47">
        <v>26.32</v>
      </c>
      <c r="H14" s="47">
        <v>15.76</v>
      </c>
      <c r="I14" s="47">
        <v>21.64</v>
      </c>
      <c r="J14" s="47">
        <v>36.29</v>
      </c>
      <c r="K14" s="48">
        <v>93.1</v>
      </c>
      <c r="L14" s="48">
        <v>78.5</v>
      </c>
      <c r="M14" s="48">
        <v>66.5</v>
      </c>
      <c r="N14" s="82">
        <v>8.1000000000000003E-2</v>
      </c>
      <c r="O14" s="46">
        <v>65</v>
      </c>
      <c r="P14" s="46">
        <v>60</v>
      </c>
      <c r="Q14" s="46">
        <v>27</v>
      </c>
      <c r="R14" s="46">
        <v>137</v>
      </c>
      <c r="S14" s="46">
        <v>52.7</v>
      </c>
      <c r="T14" s="56">
        <v>83.7</v>
      </c>
      <c r="U14" s="56">
        <v>58.6</v>
      </c>
      <c r="V14" s="56">
        <v>169.5</v>
      </c>
      <c r="W14" s="56">
        <v>11.9</v>
      </c>
      <c r="X14" s="56">
        <v>23.6</v>
      </c>
      <c r="Y14" s="56">
        <v>69</v>
      </c>
      <c r="Z14" s="56">
        <v>36</v>
      </c>
      <c r="AA14" s="56">
        <v>71</v>
      </c>
      <c r="AB14" s="56">
        <v>50</v>
      </c>
      <c r="AC14" s="56">
        <v>61</v>
      </c>
      <c r="AD14" s="56">
        <v>10</v>
      </c>
      <c r="AE14" s="56">
        <v>5</v>
      </c>
      <c r="AF14" s="56">
        <v>24</v>
      </c>
      <c r="AG14" s="98">
        <v>83.606557377049185</v>
      </c>
      <c r="AH14" s="98">
        <v>24.590163934426229</v>
      </c>
      <c r="AI14" s="98">
        <v>149.5</v>
      </c>
    </row>
    <row r="15" spans="1:35" ht="15" customHeight="1" x14ac:dyDescent="0.2">
      <c r="A15" s="70">
        <v>13</v>
      </c>
      <c r="B15" s="79">
        <v>42399</v>
      </c>
      <c r="C15" s="46">
        <v>339</v>
      </c>
      <c r="D15" s="46">
        <v>50</v>
      </c>
      <c r="E15" s="47" t="s">
        <v>401</v>
      </c>
      <c r="F15" s="46">
        <v>130503</v>
      </c>
      <c r="G15" s="47">
        <v>26.32</v>
      </c>
      <c r="H15" s="47">
        <v>15.76</v>
      </c>
      <c r="I15" s="47">
        <v>21.64</v>
      </c>
      <c r="J15" s="47">
        <v>36.29</v>
      </c>
      <c r="K15" s="48">
        <v>90.7</v>
      </c>
      <c r="L15" s="48">
        <v>67.5</v>
      </c>
      <c r="M15" s="48">
        <v>56.9</v>
      </c>
      <c r="N15" s="82">
        <v>0.23</v>
      </c>
      <c r="O15" s="46">
        <v>70</v>
      </c>
      <c r="P15" s="46">
        <v>75</v>
      </c>
      <c r="Q15" s="46">
        <v>35</v>
      </c>
      <c r="R15" s="46">
        <v>223</v>
      </c>
      <c r="S15" s="46">
        <v>138</v>
      </c>
      <c r="T15" s="56">
        <v>121.6</v>
      </c>
      <c r="U15" s="56">
        <v>103.2</v>
      </c>
      <c r="V15" s="56">
        <v>223</v>
      </c>
      <c r="W15" s="56">
        <v>10.3</v>
      </c>
      <c r="X15" s="56">
        <v>31.9</v>
      </c>
      <c r="Y15" s="56">
        <v>82</v>
      </c>
      <c r="Z15" s="56">
        <v>46</v>
      </c>
      <c r="AA15" s="56">
        <v>43</v>
      </c>
      <c r="AB15" s="56">
        <v>33</v>
      </c>
      <c r="AC15" s="56">
        <v>37</v>
      </c>
      <c r="AD15" s="56">
        <v>5</v>
      </c>
      <c r="AE15" s="56">
        <v>24</v>
      </c>
      <c r="AF15" s="56">
        <v>33</v>
      </c>
      <c r="AG15" s="98">
        <v>70.769230769230774</v>
      </c>
      <c r="AH15" s="98">
        <v>27.692307692307693</v>
      </c>
      <c r="AI15" s="98">
        <v>217</v>
      </c>
    </row>
    <row r="16" spans="1:35" ht="15" customHeight="1" x14ac:dyDescent="0.2">
      <c r="A16" s="46">
        <v>14</v>
      </c>
      <c r="B16" s="79">
        <v>42297</v>
      </c>
      <c r="C16" s="46">
        <v>252</v>
      </c>
      <c r="D16" s="46">
        <v>41</v>
      </c>
      <c r="E16" s="47" t="s">
        <v>61</v>
      </c>
      <c r="F16" s="46" t="s">
        <v>292</v>
      </c>
      <c r="G16" s="47">
        <v>42.22</v>
      </c>
      <c r="H16" s="47">
        <v>22.67</v>
      </c>
      <c r="I16" s="47">
        <v>10.67</v>
      </c>
      <c r="J16" s="47">
        <v>24.44</v>
      </c>
      <c r="K16" s="48">
        <v>83.1</v>
      </c>
      <c r="L16" s="48">
        <v>16.899999999999999</v>
      </c>
      <c r="M16" s="48">
        <v>57.4</v>
      </c>
      <c r="N16" s="82">
        <v>2.1999999999999999E-2</v>
      </c>
      <c r="O16" s="46">
        <v>40</v>
      </c>
      <c r="P16" s="46">
        <v>20</v>
      </c>
      <c r="Q16" s="46">
        <v>27.5</v>
      </c>
      <c r="R16" s="46">
        <v>46.75</v>
      </c>
      <c r="S16" s="46">
        <v>0</v>
      </c>
      <c r="T16" s="56">
        <v>97.7</v>
      </c>
      <c r="U16" s="56">
        <v>90.2</v>
      </c>
      <c r="V16" s="56">
        <v>143</v>
      </c>
      <c r="W16" s="56">
        <v>4.0999999999999996</v>
      </c>
      <c r="X16" s="56">
        <v>40.6</v>
      </c>
      <c r="Y16" s="56">
        <v>90</v>
      </c>
      <c r="Z16" s="56">
        <v>64</v>
      </c>
      <c r="AA16" s="56">
        <v>32</v>
      </c>
      <c r="AB16" s="56">
        <v>25</v>
      </c>
      <c r="AC16" s="56">
        <v>28</v>
      </c>
      <c r="AD16" s="56">
        <v>4</v>
      </c>
      <c r="AE16" s="56">
        <v>2</v>
      </c>
      <c r="AF16" s="56">
        <v>65</v>
      </c>
      <c r="AG16" s="98">
        <v>72.857142857142847</v>
      </c>
      <c r="AH16" s="98">
        <v>24.637681159420293</v>
      </c>
      <c r="AI16" s="98">
        <v>163</v>
      </c>
    </row>
    <row r="17" spans="1:35" ht="15" customHeight="1" x14ac:dyDescent="0.2">
      <c r="A17" s="46">
        <v>15</v>
      </c>
      <c r="B17" s="79">
        <v>42306</v>
      </c>
      <c r="C17" s="46">
        <v>265</v>
      </c>
      <c r="D17" s="46">
        <v>42</v>
      </c>
      <c r="E17" s="47" t="s">
        <v>61</v>
      </c>
      <c r="F17" s="46" t="s">
        <v>292</v>
      </c>
      <c r="G17" s="47">
        <v>42.22</v>
      </c>
      <c r="H17" s="47">
        <v>22.67</v>
      </c>
      <c r="I17" s="47">
        <v>10.67</v>
      </c>
      <c r="J17" s="47">
        <v>24.44</v>
      </c>
      <c r="K17" s="48">
        <v>86.5</v>
      </c>
      <c r="L17" s="48">
        <v>54</v>
      </c>
      <c r="M17" s="48">
        <v>50.5</v>
      </c>
      <c r="N17" s="82">
        <v>2.1</v>
      </c>
      <c r="O17" s="46">
        <v>65</v>
      </c>
      <c r="P17" s="46">
        <v>60</v>
      </c>
      <c r="Q17" s="46">
        <v>15</v>
      </c>
      <c r="R17" s="46">
        <v>76</v>
      </c>
      <c r="S17" s="46">
        <v>0</v>
      </c>
      <c r="T17" s="56">
        <v>118.3</v>
      </c>
      <c r="U17" s="56">
        <v>107.6</v>
      </c>
      <c r="V17" s="56">
        <v>194.5</v>
      </c>
      <c r="W17" s="56">
        <v>7.2</v>
      </c>
      <c r="X17" s="56">
        <v>34.5</v>
      </c>
      <c r="Y17" s="56">
        <v>91</v>
      </c>
      <c r="Z17" s="56">
        <v>60</v>
      </c>
      <c r="AA17" s="56">
        <v>31</v>
      </c>
      <c r="AB17" s="56">
        <v>29</v>
      </c>
      <c r="AC17" s="56">
        <v>30</v>
      </c>
      <c r="AD17" s="56">
        <v>2</v>
      </c>
      <c r="AE17" s="56">
        <v>14</v>
      </c>
      <c r="AF17" s="56">
        <v>55</v>
      </c>
      <c r="AG17" s="98">
        <v>77.464788732394368</v>
      </c>
      <c r="AH17" s="98">
        <v>38.028169014084504</v>
      </c>
      <c r="AI17" s="98">
        <v>241</v>
      </c>
    </row>
    <row r="18" spans="1:35" ht="15" customHeight="1" x14ac:dyDescent="0.2">
      <c r="A18" s="70">
        <v>16</v>
      </c>
      <c r="B18" s="79">
        <v>42327</v>
      </c>
      <c r="C18" s="46">
        <v>271</v>
      </c>
      <c r="D18" s="46">
        <v>43</v>
      </c>
      <c r="E18" s="47" t="s">
        <v>61</v>
      </c>
      <c r="F18" s="46" t="s">
        <v>292</v>
      </c>
      <c r="G18" s="47">
        <v>42.22</v>
      </c>
      <c r="H18" s="47">
        <v>22.67</v>
      </c>
      <c r="I18" s="47">
        <v>10.67</v>
      </c>
      <c r="J18" s="47">
        <v>24.44</v>
      </c>
      <c r="K18" s="48">
        <v>86.4</v>
      </c>
      <c r="L18" s="48">
        <v>56.5</v>
      </c>
      <c r="M18" s="48">
        <v>59.3</v>
      </c>
      <c r="N18" s="82" t="s">
        <v>63</v>
      </c>
      <c r="O18" s="46">
        <v>70</v>
      </c>
      <c r="P18" s="46">
        <v>65</v>
      </c>
      <c r="Q18" s="46">
        <v>16</v>
      </c>
      <c r="R18" s="46">
        <v>88.4</v>
      </c>
      <c r="S18" s="46">
        <v>0</v>
      </c>
      <c r="T18" s="56">
        <v>103.7</v>
      </c>
      <c r="U18" s="56">
        <v>94.9</v>
      </c>
      <c r="V18" s="56">
        <v>161.19999999999999</v>
      </c>
      <c r="W18" s="56">
        <v>6.5</v>
      </c>
      <c r="X18" s="56">
        <v>34.4</v>
      </c>
      <c r="Y18" s="56">
        <v>91</v>
      </c>
      <c r="Z18" s="56">
        <v>65</v>
      </c>
      <c r="AA18" s="56">
        <v>37</v>
      </c>
      <c r="AB18" s="56">
        <v>28</v>
      </c>
      <c r="AC18" s="56">
        <v>30</v>
      </c>
      <c r="AD18" s="56">
        <v>8</v>
      </c>
      <c r="AE18" s="56">
        <v>8</v>
      </c>
      <c r="AF18" s="56">
        <v>54</v>
      </c>
      <c r="AG18" s="98">
        <v>79.104477611940297</v>
      </c>
      <c r="AH18" s="98">
        <v>48.529411764705884</v>
      </c>
      <c r="AI18" s="98">
        <v>175</v>
      </c>
    </row>
    <row r="19" spans="1:35" ht="15" customHeight="1" x14ac:dyDescent="0.2">
      <c r="A19" s="46">
        <v>17</v>
      </c>
      <c r="B19" s="79">
        <v>42378</v>
      </c>
      <c r="C19" s="46">
        <v>311</v>
      </c>
      <c r="D19" s="46">
        <v>47</v>
      </c>
      <c r="E19" s="47" t="s">
        <v>61</v>
      </c>
      <c r="F19" s="46" t="s">
        <v>292</v>
      </c>
      <c r="G19" s="47">
        <v>42.22</v>
      </c>
      <c r="H19" s="47">
        <v>22.67</v>
      </c>
      <c r="I19" s="47">
        <v>10.67</v>
      </c>
      <c r="J19" s="47">
        <v>24.44</v>
      </c>
      <c r="K19" s="48">
        <v>90.4</v>
      </c>
      <c r="L19" s="48">
        <v>70.099999999999994</v>
      </c>
      <c r="M19" s="48">
        <v>70.8</v>
      </c>
      <c r="N19" s="82">
        <v>0.21</v>
      </c>
      <c r="O19" s="46">
        <v>55</v>
      </c>
      <c r="P19" s="46">
        <v>60</v>
      </c>
      <c r="Q19" s="46">
        <v>13.5</v>
      </c>
      <c r="R19" s="46">
        <v>68.8</v>
      </c>
      <c r="S19" s="46">
        <v>0</v>
      </c>
      <c r="T19" s="56">
        <v>116.8</v>
      </c>
      <c r="U19" s="56">
        <v>106.9</v>
      </c>
      <c r="V19" s="56">
        <v>184.2</v>
      </c>
      <c r="W19" s="56">
        <v>7</v>
      </c>
      <c r="X19" s="56">
        <v>30</v>
      </c>
      <c r="Y19" s="56">
        <v>90</v>
      </c>
      <c r="Z19" s="56">
        <v>58</v>
      </c>
      <c r="AA19" s="56">
        <v>16</v>
      </c>
      <c r="AB19" s="56">
        <v>1</v>
      </c>
      <c r="AC19" s="56">
        <v>1</v>
      </c>
      <c r="AD19" s="56">
        <v>0</v>
      </c>
      <c r="AE19" s="56">
        <v>8</v>
      </c>
      <c r="AF19" s="56">
        <v>0</v>
      </c>
      <c r="AG19" s="98">
        <v>79.310344827586206</v>
      </c>
      <c r="AH19" s="98">
        <v>28.8135593220339</v>
      </c>
      <c r="AI19" s="98">
        <v>92.333333333333329</v>
      </c>
    </row>
    <row r="20" spans="1:35" ht="15" customHeight="1" x14ac:dyDescent="0.2">
      <c r="A20" s="46">
        <v>18</v>
      </c>
      <c r="B20" s="79">
        <v>42381</v>
      </c>
      <c r="C20" s="46">
        <v>319</v>
      </c>
      <c r="D20" s="46">
        <v>48</v>
      </c>
      <c r="E20" s="47" t="s">
        <v>61</v>
      </c>
      <c r="F20" s="46" t="s">
        <v>292</v>
      </c>
      <c r="G20" s="47">
        <v>42.22</v>
      </c>
      <c r="H20" s="47">
        <v>22.67</v>
      </c>
      <c r="I20" s="47">
        <v>10.67</v>
      </c>
      <c r="J20" s="47">
        <v>24.44</v>
      </c>
      <c r="K20" s="48">
        <v>88.2</v>
      </c>
      <c r="L20" s="48">
        <v>65.400000000000006</v>
      </c>
      <c r="M20" s="48">
        <v>71.7</v>
      </c>
      <c r="N20" s="82">
        <v>6.5000000000000002E-2</v>
      </c>
      <c r="O20" s="46">
        <v>55</v>
      </c>
      <c r="P20" s="46">
        <v>50</v>
      </c>
      <c r="Q20" s="46">
        <v>22</v>
      </c>
      <c r="R20" s="46">
        <v>93</v>
      </c>
      <c r="S20" s="46">
        <v>8.5</v>
      </c>
      <c r="T20" s="56">
        <v>89.9</v>
      </c>
      <c r="U20" s="56">
        <v>79.900000000000006</v>
      </c>
      <c r="V20" s="56">
        <v>149.69999999999999</v>
      </c>
      <c r="W20" s="56">
        <v>5</v>
      </c>
      <c r="X20" s="56">
        <v>41.8</v>
      </c>
      <c r="Y20" s="56">
        <v>88</v>
      </c>
      <c r="Z20" s="56">
        <v>59</v>
      </c>
      <c r="AA20" s="56">
        <v>18</v>
      </c>
      <c r="AB20" s="56">
        <v>14</v>
      </c>
      <c r="AC20" s="56">
        <v>16</v>
      </c>
      <c r="AD20" s="56">
        <v>2</v>
      </c>
      <c r="AE20" s="56">
        <v>7</v>
      </c>
      <c r="AF20" s="56">
        <v>75</v>
      </c>
      <c r="AG20" s="98">
        <v>87.096774193548384</v>
      </c>
      <c r="AH20" s="98">
        <v>37.096774193548384</v>
      </c>
      <c r="AI20" s="98">
        <v>152.5</v>
      </c>
    </row>
    <row r="21" spans="1:35" ht="15" customHeight="1" x14ac:dyDescent="0.2">
      <c r="A21" s="70">
        <v>19</v>
      </c>
      <c r="B21" s="79">
        <v>42392</v>
      </c>
      <c r="C21" s="46">
        <v>333</v>
      </c>
      <c r="D21" s="46">
        <v>49</v>
      </c>
      <c r="E21" s="47" t="s">
        <v>61</v>
      </c>
      <c r="F21" s="46" t="s">
        <v>292</v>
      </c>
      <c r="G21" s="47">
        <v>42.22</v>
      </c>
      <c r="H21" s="47">
        <v>22.67</v>
      </c>
      <c r="I21" s="47">
        <v>10.67</v>
      </c>
      <c r="J21" s="47">
        <v>24.44</v>
      </c>
      <c r="K21" s="48">
        <v>88.8</v>
      </c>
      <c r="L21" s="48">
        <v>67.400000000000006</v>
      </c>
      <c r="M21" s="48">
        <v>67.400000000000006</v>
      </c>
      <c r="N21" s="82">
        <v>7.2999999999999995E-2</v>
      </c>
      <c r="O21" s="46">
        <v>65</v>
      </c>
      <c r="P21" s="46">
        <v>40</v>
      </c>
      <c r="Q21" s="46">
        <v>19</v>
      </c>
      <c r="R21" s="46">
        <v>64</v>
      </c>
      <c r="S21" s="46">
        <v>0</v>
      </c>
      <c r="T21" s="56">
        <v>82.9</v>
      </c>
      <c r="U21" s="56">
        <v>73.400000000000006</v>
      </c>
      <c r="V21" s="56">
        <v>151.1</v>
      </c>
      <c r="W21" s="56">
        <v>6.9</v>
      </c>
      <c r="X21" s="56">
        <v>29.1</v>
      </c>
      <c r="Y21" s="56">
        <v>88</v>
      </c>
      <c r="Z21" s="56">
        <v>51</v>
      </c>
      <c r="AA21" s="56">
        <v>27</v>
      </c>
      <c r="AB21" s="56">
        <v>22</v>
      </c>
      <c r="AC21" s="56">
        <v>23</v>
      </c>
      <c r="AD21" s="56">
        <v>4</v>
      </c>
      <c r="AE21" s="56">
        <v>16</v>
      </c>
      <c r="AF21" s="56">
        <v>56</v>
      </c>
      <c r="AG21" s="98">
        <v>73.4375</v>
      </c>
      <c r="AH21" s="98">
        <v>31.25</v>
      </c>
      <c r="AI21" s="98" t="s">
        <v>63</v>
      </c>
    </row>
    <row r="22" spans="1:35" ht="15" customHeight="1" x14ac:dyDescent="0.2">
      <c r="A22" s="46">
        <v>20</v>
      </c>
      <c r="B22" s="79">
        <v>42258</v>
      </c>
      <c r="C22" s="46">
        <v>198</v>
      </c>
      <c r="D22" s="46">
        <v>35</v>
      </c>
      <c r="E22" s="47" t="s">
        <v>405</v>
      </c>
      <c r="F22" s="46">
        <v>150213</v>
      </c>
      <c r="G22" s="47">
        <v>32.46</v>
      </c>
      <c r="H22" s="47">
        <v>12.28</v>
      </c>
      <c r="I22" s="47">
        <v>24.56</v>
      </c>
      <c r="J22" s="47">
        <v>30.7</v>
      </c>
      <c r="K22" s="48">
        <v>86.1</v>
      </c>
      <c r="L22" s="48">
        <v>58.4</v>
      </c>
      <c r="M22" s="48">
        <v>59</v>
      </c>
      <c r="N22" s="82" t="s">
        <v>63</v>
      </c>
      <c r="O22" s="46">
        <v>65</v>
      </c>
      <c r="P22" s="46">
        <v>65</v>
      </c>
      <c r="Q22" s="46">
        <v>21</v>
      </c>
      <c r="R22" s="46">
        <v>122</v>
      </c>
      <c r="S22" s="46">
        <v>32</v>
      </c>
      <c r="T22" s="56">
        <v>85</v>
      </c>
      <c r="U22" s="56">
        <v>66.599999999999994</v>
      </c>
      <c r="V22" s="56">
        <v>179.8</v>
      </c>
      <c r="W22" s="56">
        <v>7.5</v>
      </c>
      <c r="X22" s="56">
        <v>34.1</v>
      </c>
      <c r="Y22" s="56">
        <v>78</v>
      </c>
      <c r="Z22" s="56">
        <v>38</v>
      </c>
      <c r="AA22" s="56">
        <v>57</v>
      </c>
      <c r="AB22" s="56">
        <v>42</v>
      </c>
      <c r="AC22" s="56">
        <v>53</v>
      </c>
      <c r="AD22" s="56">
        <v>4</v>
      </c>
      <c r="AE22" s="56">
        <v>16</v>
      </c>
      <c r="AF22" s="56">
        <v>27</v>
      </c>
      <c r="AG22" s="98">
        <v>49.350649350649348</v>
      </c>
      <c r="AH22" s="98">
        <v>18.181818181818183</v>
      </c>
      <c r="AI22" s="98" t="s">
        <v>63</v>
      </c>
    </row>
    <row r="23" spans="1:35" ht="15" customHeight="1" x14ac:dyDescent="0.2">
      <c r="A23" s="46">
        <v>21</v>
      </c>
      <c r="B23" s="79">
        <v>42262</v>
      </c>
      <c r="C23" s="46">
        <v>209</v>
      </c>
      <c r="D23" s="46">
        <v>36</v>
      </c>
      <c r="E23" s="47" t="s">
        <v>405</v>
      </c>
      <c r="F23" s="46">
        <v>150213</v>
      </c>
      <c r="G23" s="47">
        <v>32.46</v>
      </c>
      <c r="H23" s="47">
        <v>12.28</v>
      </c>
      <c r="I23" s="47">
        <v>24.56</v>
      </c>
      <c r="J23" s="47">
        <v>30.7</v>
      </c>
      <c r="K23" s="48">
        <v>88.1</v>
      </c>
      <c r="L23" s="48">
        <v>60.4</v>
      </c>
      <c r="M23" s="48">
        <v>66.7</v>
      </c>
      <c r="N23" s="82">
        <v>0.1</v>
      </c>
      <c r="O23" s="46">
        <v>40</v>
      </c>
      <c r="P23" s="46">
        <v>60</v>
      </c>
      <c r="Q23" s="46">
        <v>27.5</v>
      </c>
      <c r="R23" s="46">
        <v>140</v>
      </c>
      <c r="S23" s="46">
        <v>55</v>
      </c>
      <c r="T23" s="56">
        <v>80.3</v>
      </c>
      <c r="U23" s="56">
        <v>59.5</v>
      </c>
      <c r="V23" s="56">
        <v>160.30000000000001</v>
      </c>
      <c r="W23" s="56">
        <v>7.9</v>
      </c>
      <c r="X23" s="56">
        <v>29.4</v>
      </c>
      <c r="Y23" s="56">
        <v>74</v>
      </c>
      <c r="Z23" s="56">
        <v>40</v>
      </c>
      <c r="AA23" s="56">
        <v>20</v>
      </c>
      <c r="AB23" s="56">
        <v>12</v>
      </c>
      <c r="AC23" s="56">
        <v>17</v>
      </c>
      <c r="AD23" s="56">
        <v>4</v>
      </c>
      <c r="AE23" s="56">
        <v>30</v>
      </c>
      <c r="AF23" s="56">
        <v>50</v>
      </c>
      <c r="AG23" s="98">
        <v>68.493150684931507</v>
      </c>
      <c r="AH23" s="98">
        <v>20.833333333333336</v>
      </c>
      <c r="AI23" s="98">
        <v>162.5</v>
      </c>
    </row>
    <row r="24" spans="1:35" ht="15" customHeight="1" x14ac:dyDescent="0.2">
      <c r="A24" s="70">
        <v>22</v>
      </c>
      <c r="B24" s="79">
        <v>42264</v>
      </c>
      <c r="C24" s="46">
        <v>218</v>
      </c>
      <c r="D24" s="46">
        <v>37</v>
      </c>
      <c r="E24" s="47" t="s">
        <v>405</v>
      </c>
      <c r="F24" s="46">
        <v>150213</v>
      </c>
      <c r="G24" s="47">
        <v>32.46</v>
      </c>
      <c r="H24" s="47">
        <v>12.28</v>
      </c>
      <c r="I24" s="47">
        <v>24.56</v>
      </c>
      <c r="J24" s="47">
        <v>30.7</v>
      </c>
      <c r="K24" s="48">
        <v>87.6</v>
      </c>
      <c r="L24" s="48">
        <v>58</v>
      </c>
      <c r="M24" s="48">
        <v>62.9</v>
      </c>
      <c r="N24" s="82">
        <v>2.8000000000000001E-2</v>
      </c>
      <c r="O24" s="46">
        <v>30</v>
      </c>
      <c r="P24" s="46">
        <v>40</v>
      </c>
      <c r="Q24" s="46">
        <v>22</v>
      </c>
      <c r="R24" s="46">
        <v>74.8</v>
      </c>
      <c r="S24" s="46">
        <v>0</v>
      </c>
      <c r="T24" s="56">
        <v>99.1</v>
      </c>
      <c r="U24" s="56">
        <v>87</v>
      </c>
      <c r="V24" s="56">
        <v>162</v>
      </c>
      <c r="W24" s="56">
        <v>5.2</v>
      </c>
      <c r="X24" s="56">
        <v>44.2</v>
      </c>
      <c r="Y24" s="56">
        <v>87</v>
      </c>
      <c r="Z24" s="56">
        <v>55</v>
      </c>
      <c r="AA24" s="56">
        <v>13</v>
      </c>
      <c r="AB24" s="56">
        <v>11</v>
      </c>
      <c r="AC24" s="56">
        <v>13</v>
      </c>
      <c r="AD24" s="56">
        <v>1</v>
      </c>
      <c r="AE24" s="56">
        <v>5</v>
      </c>
      <c r="AF24" s="56">
        <v>81</v>
      </c>
      <c r="AG24" s="98">
        <v>60.606060606060609</v>
      </c>
      <c r="AH24" s="98">
        <v>12.121212121212121</v>
      </c>
      <c r="AI24" s="98" t="s">
        <v>63</v>
      </c>
    </row>
    <row r="25" spans="1:35" ht="15" customHeight="1" x14ac:dyDescent="0.2">
      <c r="A25" s="46">
        <v>23</v>
      </c>
      <c r="B25" s="79">
        <v>42378</v>
      </c>
      <c r="C25" s="46">
        <v>316</v>
      </c>
      <c r="D25" s="46">
        <v>47</v>
      </c>
      <c r="E25" s="47" t="s">
        <v>405</v>
      </c>
      <c r="F25" s="46">
        <v>150213</v>
      </c>
      <c r="G25" s="47">
        <v>32.46</v>
      </c>
      <c r="H25" s="47">
        <v>12.28</v>
      </c>
      <c r="I25" s="47">
        <v>24.56</v>
      </c>
      <c r="J25" s="47">
        <v>30.7</v>
      </c>
      <c r="K25" s="48">
        <v>80.7</v>
      </c>
      <c r="L25" s="48">
        <v>46</v>
      </c>
      <c r="M25" s="48">
        <v>60.7</v>
      </c>
      <c r="N25" s="82">
        <v>4.08</v>
      </c>
      <c r="O25" s="46">
        <v>55</v>
      </c>
      <c r="P25" s="46">
        <v>20</v>
      </c>
      <c r="Q25" s="46">
        <v>16</v>
      </c>
      <c r="R25" s="46">
        <v>27.2</v>
      </c>
      <c r="S25" s="46">
        <v>0</v>
      </c>
      <c r="T25" s="56">
        <v>103.4</v>
      </c>
      <c r="U25" s="56">
        <v>80.2</v>
      </c>
      <c r="V25" s="56">
        <v>207.6</v>
      </c>
      <c r="W25" s="56">
        <v>9.6999999999999993</v>
      </c>
      <c r="X25" s="56">
        <v>27.8</v>
      </c>
      <c r="Y25" s="56">
        <v>75</v>
      </c>
      <c r="Z25" s="56">
        <v>39</v>
      </c>
      <c r="AA25" s="56">
        <v>17</v>
      </c>
      <c r="AB25" s="56">
        <v>8</v>
      </c>
      <c r="AC25" s="56">
        <v>8</v>
      </c>
      <c r="AD25" s="56">
        <v>0</v>
      </c>
      <c r="AE25" s="56">
        <v>10</v>
      </c>
      <c r="AF25" s="56">
        <v>0</v>
      </c>
      <c r="AG25" s="98">
        <v>75.862068965517238</v>
      </c>
      <c r="AH25" s="98">
        <v>14.035087719298245</v>
      </c>
      <c r="AI25" s="98">
        <v>136.5</v>
      </c>
    </row>
    <row r="26" spans="1:35" ht="15" customHeight="1" x14ac:dyDescent="0.2">
      <c r="A26" s="46">
        <v>24</v>
      </c>
      <c r="B26" s="79">
        <v>42399</v>
      </c>
      <c r="C26" s="46">
        <v>340</v>
      </c>
      <c r="D26" s="46">
        <v>50</v>
      </c>
      <c r="E26" s="47" t="s">
        <v>405</v>
      </c>
      <c r="F26" s="46">
        <v>150213</v>
      </c>
      <c r="G26" s="47">
        <v>32.46</v>
      </c>
      <c r="H26" s="47">
        <v>12.28</v>
      </c>
      <c r="I26" s="47">
        <v>24.56</v>
      </c>
      <c r="J26" s="47">
        <v>30.7</v>
      </c>
      <c r="K26" s="48">
        <v>78.400000000000006</v>
      </c>
      <c r="L26" s="48">
        <v>44.6</v>
      </c>
      <c r="M26" s="48">
        <v>43</v>
      </c>
      <c r="N26" s="82">
        <v>0.42</v>
      </c>
      <c r="O26" s="46">
        <v>50</v>
      </c>
      <c r="P26" s="46">
        <v>40</v>
      </c>
      <c r="Q26" s="46">
        <v>11</v>
      </c>
      <c r="R26" s="46">
        <v>37</v>
      </c>
      <c r="S26" s="46">
        <v>0</v>
      </c>
      <c r="T26" s="56">
        <v>109.3</v>
      </c>
      <c r="U26" s="56">
        <v>82.6</v>
      </c>
      <c r="V26" s="56">
        <v>228.2</v>
      </c>
      <c r="W26" s="56">
        <v>10</v>
      </c>
      <c r="X26" s="56">
        <v>31.5</v>
      </c>
      <c r="Y26" s="56">
        <v>75</v>
      </c>
      <c r="Z26" s="56">
        <v>38</v>
      </c>
      <c r="AA26" s="56">
        <v>48</v>
      </c>
      <c r="AB26" s="56">
        <v>32</v>
      </c>
      <c r="AC26" s="56">
        <v>47</v>
      </c>
      <c r="AD26" s="56">
        <v>1</v>
      </c>
      <c r="AE26" s="56">
        <v>15</v>
      </c>
      <c r="AF26" s="56">
        <v>37</v>
      </c>
      <c r="AG26" s="98">
        <v>70.588235294117652</v>
      </c>
      <c r="AH26" s="98">
        <v>1.4925373134328357</v>
      </c>
      <c r="AI26" s="98">
        <v>170</v>
      </c>
    </row>
    <row r="27" spans="1:35" ht="15" customHeight="1" x14ac:dyDescent="0.2">
      <c r="A27" s="70">
        <v>25</v>
      </c>
      <c r="B27" s="79">
        <v>42297</v>
      </c>
      <c r="C27" s="46">
        <v>254</v>
      </c>
      <c r="D27" s="46">
        <v>41</v>
      </c>
      <c r="E27" s="47" t="s">
        <v>94</v>
      </c>
      <c r="F27" s="46" t="s">
        <v>293</v>
      </c>
      <c r="G27" s="47">
        <v>41.82</v>
      </c>
      <c r="H27" s="47">
        <v>16</v>
      </c>
      <c r="I27" s="47">
        <v>11.27</v>
      </c>
      <c r="J27" s="47">
        <v>30.91</v>
      </c>
      <c r="K27" s="48">
        <v>83.4</v>
      </c>
      <c r="L27" s="48">
        <v>16.899999999999999</v>
      </c>
      <c r="M27" s="48">
        <v>66</v>
      </c>
      <c r="N27" s="82">
        <v>5.3999999999999999E-2</v>
      </c>
      <c r="O27" s="46">
        <v>70</v>
      </c>
      <c r="P27" s="46">
        <v>85</v>
      </c>
      <c r="Q27" s="46">
        <v>14.5</v>
      </c>
      <c r="R27" s="46">
        <v>86.2</v>
      </c>
      <c r="S27" s="46">
        <v>1.2</v>
      </c>
      <c r="T27" s="56">
        <v>142.69999999999999</v>
      </c>
      <c r="U27" s="56">
        <v>132.6</v>
      </c>
      <c r="V27" s="56">
        <v>197.9</v>
      </c>
      <c r="W27" s="56">
        <v>5.9</v>
      </c>
      <c r="X27" s="56">
        <v>40</v>
      </c>
      <c r="Y27" s="56">
        <v>92</v>
      </c>
      <c r="Z27" s="56">
        <v>69</v>
      </c>
      <c r="AA27" s="56">
        <v>60</v>
      </c>
      <c r="AB27" s="56">
        <v>54</v>
      </c>
      <c r="AC27" s="56">
        <v>57</v>
      </c>
      <c r="AD27" s="56">
        <v>2</v>
      </c>
      <c r="AE27" s="56">
        <v>7</v>
      </c>
      <c r="AF27" s="56">
        <v>33</v>
      </c>
      <c r="AG27" s="98">
        <v>72.463768115942031</v>
      </c>
      <c r="AH27" s="98">
        <v>15.942028985507244</v>
      </c>
      <c r="AI27" s="98" t="s">
        <v>63</v>
      </c>
    </row>
    <row r="28" spans="1:35" ht="15" customHeight="1" x14ac:dyDescent="0.2">
      <c r="A28" s="46">
        <v>26</v>
      </c>
      <c r="B28" s="79">
        <v>42327</v>
      </c>
      <c r="C28" s="46">
        <v>275</v>
      </c>
      <c r="D28" s="46">
        <v>43</v>
      </c>
      <c r="E28" s="47" t="s">
        <v>94</v>
      </c>
      <c r="F28" s="46" t="s">
        <v>293</v>
      </c>
      <c r="G28" s="47">
        <v>41.82</v>
      </c>
      <c r="H28" s="47">
        <v>16</v>
      </c>
      <c r="I28" s="47">
        <v>11.27</v>
      </c>
      <c r="J28" s="47">
        <v>30.91</v>
      </c>
      <c r="K28" s="48">
        <v>83.6</v>
      </c>
      <c r="L28" s="48">
        <v>37.4</v>
      </c>
      <c r="M28" s="48">
        <v>38</v>
      </c>
      <c r="N28" s="82">
        <v>0.69</v>
      </c>
      <c r="O28" s="46">
        <v>65</v>
      </c>
      <c r="P28" s="46">
        <v>65</v>
      </c>
      <c r="Q28" s="46">
        <v>18</v>
      </c>
      <c r="R28" s="46">
        <v>99</v>
      </c>
      <c r="S28" s="46">
        <v>14</v>
      </c>
      <c r="T28" s="56">
        <v>102.6</v>
      </c>
      <c r="U28" s="56">
        <v>88.9</v>
      </c>
      <c r="V28" s="56">
        <v>190.2</v>
      </c>
      <c r="W28" s="56">
        <v>7.9</v>
      </c>
      <c r="X28" s="56">
        <v>34.200000000000003</v>
      </c>
      <c r="Y28" s="56">
        <v>84</v>
      </c>
      <c r="Z28" s="56">
        <v>46</v>
      </c>
      <c r="AA28" s="56">
        <v>48</v>
      </c>
      <c r="AB28" s="56">
        <v>39</v>
      </c>
      <c r="AC28" s="56">
        <v>44</v>
      </c>
      <c r="AD28" s="56">
        <v>4</v>
      </c>
      <c r="AE28" s="56">
        <v>11</v>
      </c>
      <c r="AF28" s="56">
        <v>40</v>
      </c>
      <c r="AG28" s="98">
        <v>57.74647887323944</v>
      </c>
      <c r="AH28" s="98">
        <v>9.8591549295774641</v>
      </c>
      <c r="AI28" s="98" t="s">
        <v>63</v>
      </c>
    </row>
    <row r="29" spans="1:35" ht="15" customHeight="1" x14ac:dyDescent="0.2">
      <c r="A29" s="46">
        <v>27</v>
      </c>
      <c r="B29" s="79">
        <v>42381</v>
      </c>
      <c r="C29" s="46">
        <v>323</v>
      </c>
      <c r="D29" s="46">
        <v>48</v>
      </c>
      <c r="E29" s="47" t="s">
        <v>94</v>
      </c>
      <c r="F29" s="46" t="s">
        <v>293</v>
      </c>
      <c r="G29" s="47">
        <v>41.82</v>
      </c>
      <c r="H29" s="47">
        <v>16</v>
      </c>
      <c r="I29" s="47">
        <v>11.27</v>
      </c>
      <c r="J29" s="47">
        <v>30.91</v>
      </c>
      <c r="K29" s="48">
        <v>92.5</v>
      </c>
      <c r="L29" s="48">
        <v>68.400000000000006</v>
      </c>
      <c r="M29" s="48">
        <v>78.8</v>
      </c>
      <c r="N29" s="82">
        <v>0.15</v>
      </c>
      <c r="O29" s="46">
        <v>65</v>
      </c>
      <c r="P29" s="46">
        <v>70</v>
      </c>
      <c r="Q29" s="46">
        <v>12</v>
      </c>
      <c r="R29" s="46">
        <v>71</v>
      </c>
      <c r="S29" s="46">
        <v>0</v>
      </c>
      <c r="T29" s="56">
        <v>111.4</v>
      </c>
      <c r="U29" s="56">
        <v>102.4</v>
      </c>
      <c r="V29" s="56">
        <v>166.2</v>
      </c>
      <c r="W29" s="56">
        <v>5.5</v>
      </c>
      <c r="X29" s="56">
        <v>40.799999999999997</v>
      </c>
      <c r="Y29" s="56">
        <v>91</v>
      </c>
      <c r="Z29" s="56">
        <v>65</v>
      </c>
      <c r="AA29" s="56">
        <v>51</v>
      </c>
      <c r="AB29" s="56">
        <v>42</v>
      </c>
      <c r="AC29" s="56">
        <v>46</v>
      </c>
      <c r="AD29" s="56">
        <v>5</v>
      </c>
      <c r="AE29" s="56">
        <v>10</v>
      </c>
      <c r="AF29" s="56">
        <v>39</v>
      </c>
      <c r="AG29" s="98">
        <v>69.841269841269835</v>
      </c>
      <c r="AH29" s="98">
        <v>19.047619047619047</v>
      </c>
      <c r="AI29" s="98">
        <v>128.33333333333334</v>
      </c>
    </row>
    <row r="30" spans="1:35" ht="15" customHeight="1" x14ac:dyDescent="0.2">
      <c r="A30" s="70">
        <v>28</v>
      </c>
      <c r="B30" s="79">
        <v>42392</v>
      </c>
      <c r="C30" s="46">
        <v>334</v>
      </c>
      <c r="D30" s="46">
        <v>49</v>
      </c>
      <c r="E30" s="47" t="s">
        <v>94</v>
      </c>
      <c r="F30" s="46" t="s">
        <v>293</v>
      </c>
      <c r="G30" s="47">
        <v>41.82</v>
      </c>
      <c r="H30" s="47">
        <v>16</v>
      </c>
      <c r="I30" s="47">
        <v>11.27</v>
      </c>
      <c r="J30" s="47">
        <v>30.91</v>
      </c>
      <c r="K30" s="48">
        <v>89.4</v>
      </c>
      <c r="L30" s="48">
        <v>60.7</v>
      </c>
      <c r="M30" s="48">
        <v>53</v>
      </c>
      <c r="N30" s="82">
        <v>2.9000000000000001E-2</v>
      </c>
      <c r="O30" s="46">
        <v>45</v>
      </c>
      <c r="P30" s="46">
        <v>70</v>
      </c>
      <c r="Q30" s="46">
        <v>17</v>
      </c>
      <c r="R30" s="46">
        <v>101.15</v>
      </c>
      <c r="S30" s="46">
        <v>16.149999999999999</v>
      </c>
      <c r="T30" s="56">
        <v>99.4</v>
      </c>
      <c r="U30" s="56">
        <v>91.1</v>
      </c>
      <c r="V30" s="56">
        <v>183.9</v>
      </c>
      <c r="W30" s="56">
        <v>6</v>
      </c>
      <c r="X30" s="56">
        <v>45.4</v>
      </c>
      <c r="Y30" s="56">
        <v>91</v>
      </c>
      <c r="Z30" s="56">
        <v>51</v>
      </c>
      <c r="AA30" s="56">
        <v>63</v>
      </c>
      <c r="AB30" s="56">
        <v>60</v>
      </c>
      <c r="AC30" s="56">
        <v>61</v>
      </c>
      <c r="AD30" s="56">
        <v>1</v>
      </c>
      <c r="AE30" s="56">
        <v>5</v>
      </c>
      <c r="AF30" s="56">
        <v>33</v>
      </c>
      <c r="AG30" s="98">
        <v>61.53846153846154</v>
      </c>
      <c r="AH30" s="98">
        <v>1.5151515151515151</v>
      </c>
      <c r="AI30" s="98" t="s">
        <v>63</v>
      </c>
    </row>
    <row r="31" spans="1:35" ht="15" customHeight="1" x14ac:dyDescent="0.2">
      <c r="A31" s="46">
        <v>29</v>
      </c>
      <c r="B31" s="79">
        <v>42399</v>
      </c>
      <c r="C31" s="46">
        <v>341</v>
      </c>
      <c r="D31" s="46">
        <v>50</v>
      </c>
      <c r="E31" s="47" t="s">
        <v>94</v>
      </c>
      <c r="F31" s="46" t="s">
        <v>293</v>
      </c>
      <c r="G31" s="47">
        <v>41.82</v>
      </c>
      <c r="H31" s="47">
        <v>16</v>
      </c>
      <c r="I31" s="47">
        <v>11.27</v>
      </c>
      <c r="J31" s="47">
        <v>30.91</v>
      </c>
      <c r="K31" s="48">
        <v>88.9</v>
      </c>
      <c r="L31" s="48">
        <v>69.900000000000006</v>
      </c>
      <c r="M31" s="48">
        <v>78.099999999999994</v>
      </c>
      <c r="N31" s="82">
        <v>0.45</v>
      </c>
      <c r="O31" s="46">
        <v>70</v>
      </c>
      <c r="P31" s="46">
        <v>65</v>
      </c>
      <c r="Q31" s="46">
        <v>12.5</v>
      </c>
      <c r="R31" s="46">
        <v>69</v>
      </c>
      <c r="S31" s="46">
        <v>0</v>
      </c>
      <c r="T31" s="56">
        <v>88.7</v>
      </c>
      <c r="U31" s="56">
        <v>85.4</v>
      </c>
      <c r="V31" s="56">
        <v>121.8</v>
      </c>
      <c r="W31" s="56">
        <v>4.2</v>
      </c>
      <c r="X31" s="56">
        <v>40</v>
      </c>
      <c r="Y31" s="56">
        <v>95</v>
      </c>
      <c r="Z31" s="56">
        <v>70</v>
      </c>
      <c r="AA31" s="56">
        <v>20</v>
      </c>
      <c r="AB31" s="56">
        <v>13</v>
      </c>
      <c r="AC31" s="56">
        <v>13</v>
      </c>
      <c r="AD31" s="56">
        <v>7</v>
      </c>
      <c r="AE31" s="56">
        <v>27</v>
      </c>
      <c r="AF31" s="56">
        <v>53</v>
      </c>
      <c r="AG31" s="98">
        <v>58.208955223880601</v>
      </c>
      <c r="AH31" s="98">
        <v>19.047619047619047</v>
      </c>
      <c r="AI31" s="98" t="s">
        <v>63</v>
      </c>
    </row>
    <row r="32" spans="1:35" ht="15" customHeight="1" x14ac:dyDescent="0.2">
      <c r="A32" s="46">
        <v>30</v>
      </c>
      <c r="B32" s="79">
        <v>42297</v>
      </c>
      <c r="C32" s="46">
        <v>249</v>
      </c>
      <c r="D32" s="46">
        <v>41</v>
      </c>
      <c r="E32" s="47" t="s">
        <v>85</v>
      </c>
      <c r="F32" s="46" t="s">
        <v>294</v>
      </c>
      <c r="G32" s="47">
        <v>31.62</v>
      </c>
      <c r="H32" s="47">
        <v>23.04</v>
      </c>
      <c r="I32" s="47">
        <v>37.99</v>
      </c>
      <c r="J32" s="47">
        <v>7.35</v>
      </c>
      <c r="K32" s="48">
        <v>89.4</v>
      </c>
      <c r="L32" s="48">
        <v>56.3</v>
      </c>
      <c r="M32" s="48">
        <v>71.900000000000006</v>
      </c>
      <c r="N32" s="82">
        <v>5.0999999999999997E-2</v>
      </c>
      <c r="O32" s="46">
        <v>60</v>
      </c>
      <c r="P32" s="46">
        <v>70</v>
      </c>
      <c r="Q32" s="46">
        <v>77.5</v>
      </c>
      <c r="R32" s="46">
        <v>461.1</v>
      </c>
      <c r="S32" s="46">
        <v>376.1</v>
      </c>
      <c r="T32" s="56">
        <v>79.5</v>
      </c>
      <c r="U32" s="56">
        <v>63.2</v>
      </c>
      <c r="V32" s="56">
        <v>155</v>
      </c>
      <c r="W32" s="56">
        <v>7.6</v>
      </c>
      <c r="X32" s="56">
        <v>26.5</v>
      </c>
      <c r="Y32" s="56">
        <v>78</v>
      </c>
      <c r="Z32" s="56">
        <v>41</v>
      </c>
      <c r="AA32" s="56">
        <v>41</v>
      </c>
      <c r="AB32" s="56">
        <v>26</v>
      </c>
      <c r="AC32" s="56">
        <v>33</v>
      </c>
      <c r="AD32" s="56">
        <v>8</v>
      </c>
      <c r="AE32" s="56">
        <v>22</v>
      </c>
      <c r="AF32" s="56">
        <v>37</v>
      </c>
      <c r="AG32" s="98">
        <v>80.281690140845072</v>
      </c>
      <c r="AH32" s="98">
        <v>34.246575342465754</v>
      </c>
      <c r="AI32" s="98" t="s">
        <v>63</v>
      </c>
    </row>
    <row r="33" spans="1:35" ht="15" customHeight="1" x14ac:dyDescent="0.2">
      <c r="A33" s="70">
        <v>31</v>
      </c>
      <c r="B33" s="79">
        <v>42306</v>
      </c>
      <c r="C33" s="46">
        <v>266</v>
      </c>
      <c r="D33" s="46">
        <v>42</v>
      </c>
      <c r="E33" s="47" t="s">
        <v>85</v>
      </c>
      <c r="F33" s="46" t="s">
        <v>294</v>
      </c>
      <c r="G33" s="47">
        <v>31.62</v>
      </c>
      <c r="H33" s="47">
        <v>23.04</v>
      </c>
      <c r="I33" s="47">
        <v>37.99</v>
      </c>
      <c r="J33" s="47">
        <v>7.35</v>
      </c>
      <c r="K33" s="48">
        <v>89.6</v>
      </c>
      <c r="L33" s="48">
        <v>65.5</v>
      </c>
      <c r="M33" s="48">
        <v>94.8</v>
      </c>
      <c r="N33" s="82">
        <v>0.31</v>
      </c>
      <c r="O33" s="46">
        <v>50</v>
      </c>
      <c r="P33" s="46">
        <v>65</v>
      </c>
      <c r="Q33" s="46">
        <v>30.5</v>
      </c>
      <c r="R33" s="46">
        <v>168</v>
      </c>
      <c r="S33" s="46">
        <v>83</v>
      </c>
      <c r="T33" s="56">
        <v>108.3</v>
      </c>
      <c r="U33" s="56">
        <v>93.9</v>
      </c>
      <c r="V33" s="56">
        <v>183.4</v>
      </c>
      <c r="W33" s="56">
        <v>7.1</v>
      </c>
      <c r="X33" s="56">
        <v>36.299999999999997</v>
      </c>
      <c r="Y33" s="56">
        <v>85</v>
      </c>
      <c r="Z33" s="56">
        <v>54</v>
      </c>
      <c r="AA33" s="56">
        <v>60</v>
      </c>
      <c r="AB33" s="56">
        <v>51</v>
      </c>
      <c r="AC33" s="56">
        <v>58</v>
      </c>
      <c r="AD33" s="56">
        <v>3</v>
      </c>
      <c r="AE33" s="56">
        <v>7</v>
      </c>
      <c r="AF33" s="56">
        <v>33</v>
      </c>
      <c r="AG33" s="98">
        <v>80.821917808219183</v>
      </c>
      <c r="AH33" s="98">
        <v>31.944444444444443</v>
      </c>
      <c r="AI33" s="98">
        <v>162.33333333333334</v>
      </c>
    </row>
    <row r="34" spans="1:35" ht="15" customHeight="1" x14ac:dyDescent="0.2">
      <c r="A34" s="46">
        <v>32</v>
      </c>
      <c r="B34" s="79">
        <v>42327</v>
      </c>
      <c r="C34" s="46">
        <v>273</v>
      </c>
      <c r="D34" s="46">
        <v>43</v>
      </c>
      <c r="E34" s="47" t="s">
        <v>85</v>
      </c>
      <c r="F34" s="46" t="s">
        <v>294</v>
      </c>
      <c r="G34" s="47">
        <v>31.62</v>
      </c>
      <c r="H34" s="47">
        <v>23.04</v>
      </c>
      <c r="I34" s="47">
        <v>37.99</v>
      </c>
      <c r="J34" s="47">
        <v>7.35</v>
      </c>
      <c r="K34" s="48">
        <v>93.9</v>
      </c>
      <c r="L34" s="48">
        <v>76.400000000000006</v>
      </c>
      <c r="M34" s="48">
        <v>64.099999999999994</v>
      </c>
      <c r="N34" s="82">
        <v>1.47</v>
      </c>
      <c r="O34" s="46">
        <v>55</v>
      </c>
      <c r="P34" s="46">
        <v>70</v>
      </c>
      <c r="Q34" s="46">
        <v>30</v>
      </c>
      <c r="R34" s="46">
        <v>178.5</v>
      </c>
      <c r="S34" s="46">
        <v>93.5</v>
      </c>
      <c r="T34" s="56">
        <v>83.3</v>
      </c>
      <c r="U34" s="56">
        <v>70</v>
      </c>
      <c r="V34" s="56">
        <v>168.3</v>
      </c>
      <c r="W34" s="56">
        <v>7.6</v>
      </c>
      <c r="X34" s="56">
        <v>34.5</v>
      </c>
      <c r="Y34" s="56">
        <v>83</v>
      </c>
      <c r="Z34" s="56">
        <v>44</v>
      </c>
      <c r="AA34" s="56">
        <v>44</v>
      </c>
      <c r="AB34" s="56">
        <v>33</v>
      </c>
      <c r="AC34" s="56">
        <v>38</v>
      </c>
      <c r="AD34" s="56">
        <v>6</v>
      </c>
      <c r="AE34" s="56">
        <v>17</v>
      </c>
      <c r="AF34" s="56">
        <v>38</v>
      </c>
      <c r="AG34" s="98">
        <v>90.140845070422543</v>
      </c>
      <c r="AH34" s="98">
        <v>43.661971830985912</v>
      </c>
      <c r="AI34" s="98">
        <v>111.5</v>
      </c>
    </row>
    <row r="35" spans="1:35" ht="15" customHeight="1" x14ac:dyDescent="0.2">
      <c r="A35" s="46">
        <v>33</v>
      </c>
      <c r="B35" s="79">
        <v>42378</v>
      </c>
      <c r="C35" s="46">
        <v>310</v>
      </c>
      <c r="D35" s="46">
        <v>47</v>
      </c>
      <c r="E35" s="47" t="s">
        <v>85</v>
      </c>
      <c r="F35" s="46" t="s">
        <v>294</v>
      </c>
      <c r="G35" s="47">
        <v>31.62</v>
      </c>
      <c r="H35" s="47">
        <v>23.04</v>
      </c>
      <c r="I35" s="47">
        <v>37.99</v>
      </c>
      <c r="J35" s="47">
        <v>7.35</v>
      </c>
      <c r="K35" s="48">
        <v>94.6</v>
      </c>
      <c r="L35" s="48">
        <v>75.599999999999994</v>
      </c>
      <c r="M35" s="48">
        <v>83.6</v>
      </c>
      <c r="N35" s="82">
        <v>0.03</v>
      </c>
      <c r="O35" s="46">
        <v>55</v>
      </c>
      <c r="P35" s="46">
        <v>45</v>
      </c>
      <c r="Q35" s="46">
        <v>31</v>
      </c>
      <c r="R35" s="46">
        <v>118.57</v>
      </c>
      <c r="S35" s="46">
        <v>33.5</v>
      </c>
      <c r="T35" s="56">
        <v>74.900000000000006</v>
      </c>
      <c r="U35" s="56">
        <v>64.7</v>
      </c>
      <c r="V35" s="56">
        <v>123.5</v>
      </c>
      <c r="W35" s="56">
        <v>5</v>
      </c>
      <c r="X35" s="56">
        <v>32.4</v>
      </c>
      <c r="Y35" s="56">
        <v>84</v>
      </c>
      <c r="Z35" s="56">
        <v>53</v>
      </c>
      <c r="AA35" s="56">
        <v>19</v>
      </c>
      <c r="AB35" s="56">
        <v>33</v>
      </c>
      <c r="AC35" s="56">
        <v>1</v>
      </c>
      <c r="AD35" s="56">
        <v>0</v>
      </c>
      <c r="AE35" s="56">
        <v>15</v>
      </c>
      <c r="AF35" s="56">
        <v>0</v>
      </c>
      <c r="AG35" s="98">
        <v>77.611940298507463</v>
      </c>
      <c r="AH35" s="98">
        <v>29.850746268656714</v>
      </c>
      <c r="AI35" s="98">
        <v>171</v>
      </c>
    </row>
    <row r="36" spans="1:35" ht="15" customHeight="1" x14ac:dyDescent="0.2">
      <c r="A36" s="70">
        <v>34</v>
      </c>
      <c r="B36" s="79">
        <v>42381</v>
      </c>
      <c r="C36" s="46">
        <v>322</v>
      </c>
      <c r="D36" s="46">
        <v>48</v>
      </c>
      <c r="E36" s="47" t="s">
        <v>85</v>
      </c>
      <c r="F36" s="46" t="s">
        <v>294</v>
      </c>
      <c r="G36" s="47">
        <v>31.62</v>
      </c>
      <c r="H36" s="47">
        <v>23.04</v>
      </c>
      <c r="I36" s="47">
        <v>37.99</v>
      </c>
      <c r="J36" s="47">
        <v>7.35</v>
      </c>
      <c r="K36" s="58" t="s">
        <v>63</v>
      </c>
      <c r="L36" s="58" t="s">
        <v>63</v>
      </c>
      <c r="M36" s="58" t="s">
        <v>63</v>
      </c>
      <c r="N36" s="83">
        <v>0.15</v>
      </c>
      <c r="O36" s="46">
        <v>45</v>
      </c>
      <c r="P36" s="46">
        <v>60</v>
      </c>
      <c r="Q36" s="46">
        <v>28.5</v>
      </c>
      <c r="R36" s="46">
        <v>145.5</v>
      </c>
      <c r="S36" s="46">
        <v>60.3</v>
      </c>
      <c r="T36" s="56">
        <v>78.7</v>
      </c>
      <c r="U36" s="56">
        <v>56.1</v>
      </c>
      <c r="V36" s="56">
        <v>139</v>
      </c>
      <c r="W36" s="56">
        <v>6.4</v>
      </c>
      <c r="X36" s="56">
        <v>30.9</v>
      </c>
      <c r="Y36" s="56">
        <v>72</v>
      </c>
      <c r="Z36" s="56">
        <v>43</v>
      </c>
      <c r="AA36" s="56">
        <v>31</v>
      </c>
      <c r="AB36" s="56">
        <v>13</v>
      </c>
      <c r="AC36" s="56">
        <v>24</v>
      </c>
      <c r="AD36" s="56">
        <v>7</v>
      </c>
      <c r="AE36" s="56">
        <v>21</v>
      </c>
      <c r="AF36" s="56">
        <v>48</v>
      </c>
      <c r="AG36" s="98">
        <v>75</v>
      </c>
      <c r="AH36" s="98">
        <v>26.865671641791046</v>
      </c>
      <c r="AI36" s="98">
        <v>228</v>
      </c>
    </row>
    <row r="37" spans="1:35" ht="15" customHeight="1" x14ac:dyDescent="0.2">
      <c r="A37" s="46">
        <v>35</v>
      </c>
      <c r="B37" s="79">
        <v>42297</v>
      </c>
      <c r="C37" s="46">
        <v>253</v>
      </c>
      <c r="D37" s="46">
        <v>41</v>
      </c>
      <c r="E37" s="47" t="s">
        <v>85</v>
      </c>
      <c r="F37" s="46" t="s">
        <v>295</v>
      </c>
      <c r="G37" s="47">
        <v>29.31</v>
      </c>
      <c r="H37" s="47">
        <v>25.17</v>
      </c>
      <c r="I37" s="47">
        <v>30.34</v>
      </c>
      <c r="J37" s="47">
        <v>15.17</v>
      </c>
      <c r="K37" s="48">
        <v>84.8</v>
      </c>
      <c r="L37" s="48">
        <v>51.6</v>
      </c>
      <c r="M37" s="48">
        <v>60.4</v>
      </c>
      <c r="N37" s="82">
        <v>3.6999999999999998E-2</v>
      </c>
      <c r="O37" s="46">
        <v>60</v>
      </c>
      <c r="P37" s="46">
        <v>70</v>
      </c>
      <c r="Q37" s="46">
        <v>32</v>
      </c>
      <c r="R37" s="46">
        <v>190.4</v>
      </c>
      <c r="S37" s="46">
        <v>105.4</v>
      </c>
      <c r="T37" s="56">
        <v>80.3</v>
      </c>
      <c r="U37" s="56">
        <v>61.7</v>
      </c>
      <c r="V37" s="56">
        <v>161.5</v>
      </c>
      <c r="W37" s="56">
        <v>8.1</v>
      </c>
      <c r="X37" s="56">
        <v>28.6</v>
      </c>
      <c r="Y37" s="56">
        <v>77</v>
      </c>
      <c r="Z37" s="56">
        <v>40</v>
      </c>
      <c r="AA37" s="56">
        <v>53</v>
      </c>
      <c r="AB37" s="56">
        <v>31</v>
      </c>
      <c r="AC37" s="56">
        <v>44</v>
      </c>
      <c r="AD37" s="56">
        <v>9</v>
      </c>
      <c r="AE37" s="56">
        <v>20</v>
      </c>
      <c r="AF37" s="56">
        <v>27</v>
      </c>
      <c r="AG37" s="98">
        <v>76.623376623376629</v>
      </c>
      <c r="AH37" s="98">
        <v>30.263157894736842</v>
      </c>
      <c r="AI37" s="98">
        <v>182</v>
      </c>
    </row>
    <row r="38" spans="1:35" ht="15" customHeight="1" x14ac:dyDescent="0.2">
      <c r="A38" s="46">
        <v>36</v>
      </c>
      <c r="B38" s="79">
        <v>42306</v>
      </c>
      <c r="C38" s="46">
        <v>267</v>
      </c>
      <c r="D38" s="46">
        <v>42</v>
      </c>
      <c r="E38" s="47" t="s">
        <v>85</v>
      </c>
      <c r="F38" s="46" t="s">
        <v>295</v>
      </c>
      <c r="G38" s="47">
        <v>29.31</v>
      </c>
      <c r="H38" s="47">
        <v>25.17</v>
      </c>
      <c r="I38" s="47">
        <v>30.34</v>
      </c>
      <c r="J38" s="47">
        <v>15.17</v>
      </c>
      <c r="K38" s="48">
        <v>68.599999999999994</v>
      </c>
      <c r="L38" s="48">
        <v>39</v>
      </c>
      <c r="M38" s="48">
        <v>33.6</v>
      </c>
      <c r="N38" s="82">
        <v>0.92</v>
      </c>
      <c r="O38" s="46">
        <v>65</v>
      </c>
      <c r="P38" s="46">
        <v>40</v>
      </c>
      <c r="Q38" s="46">
        <v>19.5</v>
      </c>
      <c r="R38" s="46">
        <v>66</v>
      </c>
      <c r="S38" s="46">
        <v>0</v>
      </c>
      <c r="T38" s="56">
        <v>82.9</v>
      </c>
      <c r="U38" s="56">
        <v>71.7</v>
      </c>
      <c r="V38" s="56">
        <v>151.1</v>
      </c>
      <c r="W38" s="56">
        <v>7.7</v>
      </c>
      <c r="X38" s="56">
        <v>30.7</v>
      </c>
      <c r="Y38" s="56">
        <v>85</v>
      </c>
      <c r="Z38" s="56">
        <v>50</v>
      </c>
      <c r="AA38" s="56">
        <v>60</v>
      </c>
      <c r="AB38" s="56">
        <v>40</v>
      </c>
      <c r="AC38" s="56">
        <v>44</v>
      </c>
      <c r="AD38" s="56">
        <v>17</v>
      </c>
      <c r="AE38" s="56">
        <v>19</v>
      </c>
      <c r="AF38" s="56">
        <v>20</v>
      </c>
      <c r="AG38" s="98">
        <v>80</v>
      </c>
      <c r="AH38" s="98">
        <v>18.571428571428573</v>
      </c>
      <c r="AI38" s="98" t="s">
        <v>63</v>
      </c>
    </row>
    <row r="39" spans="1:35" ht="15" customHeight="1" x14ac:dyDescent="0.2">
      <c r="A39" s="70">
        <v>37</v>
      </c>
      <c r="B39" s="79">
        <v>42327</v>
      </c>
      <c r="C39" s="46">
        <v>272</v>
      </c>
      <c r="D39" s="46">
        <v>43</v>
      </c>
      <c r="E39" s="47" t="s">
        <v>85</v>
      </c>
      <c r="F39" s="46" t="s">
        <v>295</v>
      </c>
      <c r="G39" s="47">
        <v>29.31</v>
      </c>
      <c r="H39" s="47">
        <v>25.17</v>
      </c>
      <c r="I39" s="47">
        <v>30.34</v>
      </c>
      <c r="J39" s="47">
        <v>15.17</v>
      </c>
      <c r="K39" s="48">
        <v>98.1</v>
      </c>
      <c r="L39" s="48">
        <v>71.3</v>
      </c>
      <c r="M39" s="48">
        <v>17.100000000000001</v>
      </c>
      <c r="N39" s="82">
        <v>3</v>
      </c>
      <c r="O39" s="46">
        <v>40</v>
      </c>
      <c r="P39" s="46">
        <v>70</v>
      </c>
      <c r="Q39" s="46">
        <v>21.5</v>
      </c>
      <c r="R39" s="46">
        <v>127.92</v>
      </c>
      <c r="S39" s="46">
        <v>42.95</v>
      </c>
      <c r="T39" s="56">
        <v>94.1</v>
      </c>
      <c r="U39" s="56">
        <v>84.9</v>
      </c>
      <c r="V39" s="56">
        <v>160.30000000000001</v>
      </c>
      <c r="W39" s="56">
        <v>5.7</v>
      </c>
      <c r="X39" s="56">
        <v>41.8</v>
      </c>
      <c r="Y39" s="56">
        <v>88</v>
      </c>
      <c r="Z39" s="56">
        <v>54</v>
      </c>
      <c r="AA39" s="56">
        <v>30</v>
      </c>
      <c r="AB39" s="56">
        <v>24</v>
      </c>
      <c r="AC39" s="56">
        <v>26</v>
      </c>
      <c r="AD39" s="56">
        <v>4</v>
      </c>
      <c r="AE39" s="56">
        <v>7</v>
      </c>
      <c r="AF39" s="56">
        <v>63</v>
      </c>
      <c r="AG39" s="98">
        <v>84.285714285714292</v>
      </c>
      <c r="AH39" s="98">
        <v>27.142857142857142</v>
      </c>
      <c r="AI39" s="98">
        <v>197</v>
      </c>
    </row>
    <row r="40" spans="1:35" ht="15" customHeight="1" x14ac:dyDescent="0.2">
      <c r="A40" s="46">
        <v>38</v>
      </c>
      <c r="B40" s="79">
        <v>42378</v>
      </c>
      <c r="C40" s="46">
        <v>308</v>
      </c>
      <c r="D40" s="46">
        <v>47</v>
      </c>
      <c r="E40" s="47" t="s">
        <v>85</v>
      </c>
      <c r="F40" s="46" t="s">
        <v>295</v>
      </c>
      <c r="G40" s="47">
        <v>29.31</v>
      </c>
      <c r="H40" s="47">
        <v>25.17</v>
      </c>
      <c r="I40" s="47">
        <v>30.34</v>
      </c>
      <c r="J40" s="47">
        <v>15.17</v>
      </c>
      <c r="K40" s="48">
        <v>85</v>
      </c>
      <c r="L40" s="48">
        <v>57.9</v>
      </c>
      <c r="M40" s="48">
        <v>70.8</v>
      </c>
      <c r="N40" s="82">
        <v>1.4E-2</v>
      </c>
      <c r="O40" s="46">
        <v>30</v>
      </c>
      <c r="P40" s="46">
        <v>45</v>
      </c>
      <c r="Q40" s="46">
        <v>22</v>
      </c>
      <c r="R40" s="46">
        <v>84.1</v>
      </c>
      <c r="S40" s="46">
        <v>0</v>
      </c>
      <c r="T40" s="56">
        <v>77.8</v>
      </c>
      <c r="U40" s="56">
        <v>62.1</v>
      </c>
      <c r="V40" s="56">
        <v>150.5</v>
      </c>
      <c r="W40" s="56">
        <v>7.5</v>
      </c>
      <c r="X40" s="56">
        <v>23.7</v>
      </c>
      <c r="Y40" s="56">
        <v>76</v>
      </c>
      <c r="Z40" s="56">
        <v>41</v>
      </c>
      <c r="AA40" s="56">
        <v>15</v>
      </c>
      <c r="AB40" s="56">
        <v>16</v>
      </c>
      <c r="AC40" s="56">
        <v>0</v>
      </c>
      <c r="AD40" s="56">
        <v>0</v>
      </c>
      <c r="AE40" s="56">
        <v>9</v>
      </c>
      <c r="AF40" s="56">
        <v>0</v>
      </c>
      <c r="AG40" s="98">
        <v>77.777777777777786</v>
      </c>
      <c r="AH40" s="98">
        <v>25.396825396825395</v>
      </c>
      <c r="AI40" s="98">
        <v>195</v>
      </c>
    </row>
    <row r="41" spans="1:35" ht="15" customHeight="1" x14ac:dyDescent="0.2">
      <c r="A41" s="46">
        <v>39</v>
      </c>
      <c r="B41" s="79">
        <v>42381</v>
      </c>
      <c r="C41" s="46">
        <v>321</v>
      </c>
      <c r="D41" s="46">
        <v>48</v>
      </c>
      <c r="E41" s="47" t="s">
        <v>85</v>
      </c>
      <c r="F41" s="46" t="s">
        <v>295</v>
      </c>
      <c r="G41" s="47">
        <v>29.31</v>
      </c>
      <c r="H41" s="47">
        <v>25.17</v>
      </c>
      <c r="I41" s="47">
        <v>30.34</v>
      </c>
      <c r="J41" s="47">
        <v>15.17</v>
      </c>
      <c r="K41" s="48">
        <v>86.3</v>
      </c>
      <c r="L41" s="48">
        <v>61.7</v>
      </c>
      <c r="M41" s="48">
        <v>72.400000000000006</v>
      </c>
      <c r="N41" s="82">
        <v>9.2999999999999992E-3</v>
      </c>
      <c r="O41" s="46">
        <v>55</v>
      </c>
      <c r="P41" s="46">
        <v>55</v>
      </c>
      <c r="Q41" s="46">
        <v>45.5</v>
      </c>
      <c r="R41" s="46">
        <v>212</v>
      </c>
      <c r="S41" s="46">
        <v>127</v>
      </c>
      <c r="T41" s="56">
        <v>100.3</v>
      </c>
      <c r="U41" s="56">
        <v>83.2</v>
      </c>
      <c r="V41" s="56">
        <v>169.3</v>
      </c>
      <c r="W41" s="56">
        <v>7.3</v>
      </c>
      <c r="X41" s="56">
        <v>32.700000000000003</v>
      </c>
      <c r="Y41" s="56">
        <v>78</v>
      </c>
      <c r="Z41" s="56">
        <v>48</v>
      </c>
      <c r="AA41" s="56">
        <v>32</v>
      </c>
      <c r="AB41" s="56">
        <v>20</v>
      </c>
      <c r="AC41" s="56">
        <v>26</v>
      </c>
      <c r="AD41" s="56">
        <v>6</v>
      </c>
      <c r="AE41" s="56">
        <v>20</v>
      </c>
      <c r="AF41" s="56">
        <v>48</v>
      </c>
      <c r="AG41" s="98">
        <v>67.164179104477611</v>
      </c>
      <c r="AH41" s="98">
        <v>26.865671641791046</v>
      </c>
      <c r="AI41" s="98">
        <v>119.66666666666667</v>
      </c>
    </row>
    <row r="42" spans="1:35" ht="15" customHeight="1" x14ac:dyDescent="0.2">
      <c r="A42" s="70">
        <v>40</v>
      </c>
      <c r="B42" s="79">
        <v>42297</v>
      </c>
      <c r="C42" s="46">
        <v>251</v>
      </c>
      <c r="D42" s="46">
        <v>41</v>
      </c>
      <c r="E42" s="47" t="s">
        <v>61</v>
      </c>
      <c r="F42" s="46" t="s">
        <v>296</v>
      </c>
      <c r="G42" s="47">
        <v>30.6</v>
      </c>
      <c r="H42" s="47">
        <v>29.35</v>
      </c>
      <c r="I42" s="47">
        <v>33.58</v>
      </c>
      <c r="J42" s="47">
        <v>6.47</v>
      </c>
      <c r="K42" s="48">
        <v>83.1</v>
      </c>
      <c r="L42" s="48">
        <v>49.9</v>
      </c>
      <c r="M42" s="48">
        <v>79.599999999999994</v>
      </c>
      <c r="N42" s="82">
        <v>4.5999999999999999E-2</v>
      </c>
      <c r="O42" s="46">
        <v>30</v>
      </c>
      <c r="P42" s="46">
        <v>50</v>
      </c>
      <c r="Q42" s="46">
        <v>73.5</v>
      </c>
      <c r="R42" s="46">
        <v>312.3</v>
      </c>
      <c r="S42" s="46">
        <v>227.3</v>
      </c>
      <c r="T42" s="56">
        <v>102</v>
      </c>
      <c r="U42" s="56">
        <v>87</v>
      </c>
      <c r="V42" s="56">
        <v>180.4</v>
      </c>
      <c r="W42" s="56">
        <v>8.1</v>
      </c>
      <c r="X42" s="56">
        <v>31</v>
      </c>
      <c r="Y42" s="56">
        <v>83</v>
      </c>
      <c r="Z42" s="56">
        <v>49</v>
      </c>
      <c r="AA42" s="56">
        <v>45</v>
      </c>
      <c r="AB42" s="56">
        <v>35</v>
      </c>
      <c r="AC42" s="56">
        <v>40</v>
      </c>
      <c r="AD42" s="56">
        <v>5</v>
      </c>
      <c r="AE42" s="56">
        <v>16</v>
      </c>
      <c r="AF42" s="56">
        <v>39</v>
      </c>
      <c r="AG42" s="98">
        <v>77.464788732394368</v>
      </c>
      <c r="AH42" s="98">
        <v>30.985915492957744</v>
      </c>
      <c r="AI42" s="98" t="s">
        <v>63</v>
      </c>
    </row>
    <row r="43" spans="1:35" ht="15" customHeight="1" x14ac:dyDescent="0.2">
      <c r="A43" s="46">
        <v>41</v>
      </c>
      <c r="B43" s="79">
        <v>42306</v>
      </c>
      <c r="C43" s="46">
        <v>264</v>
      </c>
      <c r="D43" s="46">
        <v>42</v>
      </c>
      <c r="E43" s="47" t="s">
        <v>61</v>
      </c>
      <c r="F43" s="46" t="s">
        <v>296</v>
      </c>
      <c r="G43" s="47">
        <v>30.6</v>
      </c>
      <c r="H43" s="47">
        <v>29.35</v>
      </c>
      <c r="I43" s="47">
        <v>33.58</v>
      </c>
      <c r="J43" s="47">
        <v>6.47</v>
      </c>
      <c r="K43" s="48">
        <v>86.2</v>
      </c>
      <c r="L43" s="48">
        <v>64.400000000000006</v>
      </c>
      <c r="M43" s="48">
        <v>72.2</v>
      </c>
      <c r="N43" s="82">
        <v>0.37</v>
      </c>
      <c r="O43" s="46">
        <v>45</v>
      </c>
      <c r="P43" s="46">
        <v>65</v>
      </c>
      <c r="Q43" s="46">
        <v>22.5</v>
      </c>
      <c r="R43" s="46">
        <v>124.3</v>
      </c>
      <c r="S43" s="46">
        <v>39.299999999999997</v>
      </c>
      <c r="T43" s="56">
        <v>83.7</v>
      </c>
      <c r="U43" s="56">
        <v>72.099999999999994</v>
      </c>
      <c r="V43" s="56">
        <v>157.80000000000001</v>
      </c>
      <c r="W43" s="56">
        <v>6</v>
      </c>
      <c r="X43" s="56">
        <v>39</v>
      </c>
      <c r="Y43" s="56">
        <v>86</v>
      </c>
      <c r="Z43" s="56">
        <v>48</v>
      </c>
      <c r="AA43" s="56">
        <v>52</v>
      </c>
      <c r="AB43" s="56">
        <v>42</v>
      </c>
      <c r="AC43" s="56">
        <v>47</v>
      </c>
      <c r="AD43" s="56">
        <v>5</v>
      </c>
      <c r="AE43" s="56">
        <v>14</v>
      </c>
      <c r="AF43" s="56">
        <v>34</v>
      </c>
      <c r="AG43" s="98">
        <v>75.714285714285708</v>
      </c>
      <c r="AH43" s="98">
        <v>45.714285714285715</v>
      </c>
      <c r="AI43" s="98">
        <v>160.42857142857142</v>
      </c>
    </row>
    <row r="44" spans="1:35" ht="15" customHeight="1" x14ac:dyDescent="0.2">
      <c r="A44" s="46">
        <v>42</v>
      </c>
      <c r="B44" s="79">
        <v>42327</v>
      </c>
      <c r="C44" s="46">
        <v>270</v>
      </c>
      <c r="D44" s="46">
        <v>43</v>
      </c>
      <c r="E44" s="47" t="s">
        <v>61</v>
      </c>
      <c r="F44" s="46" t="s">
        <v>296</v>
      </c>
      <c r="G44" s="47">
        <v>30.6</v>
      </c>
      <c r="H44" s="47">
        <v>29.35</v>
      </c>
      <c r="I44" s="47">
        <v>33.58</v>
      </c>
      <c r="J44" s="47">
        <v>6.47</v>
      </c>
      <c r="K44" s="48">
        <v>86.4</v>
      </c>
      <c r="L44" s="48">
        <v>65.3</v>
      </c>
      <c r="M44" s="48">
        <v>50.2</v>
      </c>
      <c r="N44" s="82">
        <v>0.46</v>
      </c>
      <c r="O44" s="46">
        <v>60</v>
      </c>
      <c r="P44" s="46">
        <v>65</v>
      </c>
      <c r="Q44" s="46">
        <v>31</v>
      </c>
      <c r="R44" s="46">
        <v>171</v>
      </c>
      <c r="S44" s="46">
        <v>86</v>
      </c>
      <c r="T44" s="56">
        <v>103.7</v>
      </c>
      <c r="U44" s="56">
        <v>86.9</v>
      </c>
      <c r="V44" s="56">
        <v>183.5</v>
      </c>
      <c r="W44" s="56">
        <v>7.9</v>
      </c>
      <c r="X44" s="56">
        <v>31.6</v>
      </c>
      <c r="Y44" s="56">
        <v>84</v>
      </c>
      <c r="Z44" s="56">
        <v>51</v>
      </c>
      <c r="AA44" s="56">
        <v>30</v>
      </c>
      <c r="AB44" s="56">
        <v>23</v>
      </c>
      <c r="AC44" s="56">
        <v>27</v>
      </c>
      <c r="AD44" s="56">
        <v>3</v>
      </c>
      <c r="AE44" s="56">
        <v>31</v>
      </c>
      <c r="AF44" s="56">
        <v>39</v>
      </c>
      <c r="AG44" s="98">
        <v>71.014492753623188</v>
      </c>
      <c r="AH44" s="98">
        <v>40.579710144927539</v>
      </c>
      <c r="AI44" s="98">
        <v>234.5</v>
      </c>
    </row>
    <row r="45" spans="1:35" ht="15" customHeight="1" x14ac:dyDescent="0.2">
      <c r="A45" s="70">
        <v>43</v>
      </c>
      <c r="B45" s="79">
        <v>42378</v>
      </c>
      <c r="C45" s="46">
        <v>309</v>
      </c>
      <c r="D45" s="46">
        <v>47</v>
      </c>
      <c r="E45" s="47" t="s">
        <v>61</v>
      </c>
      <c r="F45" s="46" t="s">
        <v>296</v>
      </c>
      <c r="G45" s="47">
        <v>30.6</v>
      </c>
      <c r="H45" s="47">
        <v>29.35</v>
      </c>
      <c r="I45" s="47">
        <v>33.58</v>
      </c>
      <c r="J45" s="47">
        <v>6.47</v>
      </c>
      <c r="K45" s="48">
        <v>88.1</v>
      </c>
      <c r="L45" s="48">
        <v>72.2</v>
      </c>
      <c r="M45" s="48">
        <v>78.099999999999994</v>
      </c>
      <c r="N45" s="82">
        <v>1.18</v>
      </c>
      <c r="O45" s="46">
        <v>50</v>
      </c>
      <c r="P45" s="46">
        <v>55</v>
      </c>
      <c r="Q45" s="46">
        <v>35</v>
      </c>
      <c r="R45" s="46">
        <v>163.19999999999999</v>
      </c>
      <c r="S45" s="46">
        <v>75.599999999999994</v>
      </c>
      <c r="T45" s="56">
        <v>98.5</v>
      </c>
      <c r="U45" s="56">
        <v>83.5</v>
      </c>
      <c r="V45" s="56">
        <v>168.5</v>
      </c>
      <c r="W45" s="56">
        <v>8</v>
      </c>
      <c r="X45" s="56">
        <v>25.3</v>
      </c>
      <c r="Y45" s="56">
        <v>84</v>
      </c>
      <c r="Z45" s="56">
        <v>51</v>
      </c>
      <c r="AA45" s="56">
        <v>15</v>
      </c>
      <c r="AB45" s="56">
        <v>13</v>
      </c>
      <c r="AC45" s="56">
        <v>3</v>
      </c>
      <c r="AD45" s="56">
        <v>0</v>
      </c>
      <c r="AE45" s="56">
        <v>29</v>
      </c>
      <c r="AF45" s="56">
        <v>0</v>
      </c>
      <c r="AG45" s="98">
        <v>68.253968253968253</v>
      </c>
      <c r="AH45" s="98">
        <v>12.698412698412698</v>
      </c>
      <c r="AI45" s="98">
        <v>232.75</v>
      </c>
    </row>
    <row r="46" spans="1:35" ht="15" customHeight="1" x14ac:dyDescent="0.2">
      <c r="A46" s="46">
        <v>44</v>
      </c>
      <c r="B46" s="79">
        <v>42381</v>
      </c>
      <c r="C46" s="46">
        <v>320</v>
      </c>
      <c r="D46" s="46">
        <v>48</v>
      </c>
      <c r="E46" s="47" t="s">
        <v>61</v>
      </c>
      <c r="F46" s="46" t="s">
        <v>296</v>
      </c>
      <c r="G46" s="47">
        <v>30.6</v>
      </c>
      <c r="H46" s="47">
        <v>29.35</v>
      </c>
      <c r="I46" s="47">
        <v>33.58</v>
      </c>
      <c r="J46" s="47">
        <v>6.47</v>
      </c>
      <c r="K46" s="48">
        <v>87.5</v>
      </c>
      <c r="L46" s="48">
        <v>64.400000000000006</v>
      </c>
      <c r="M46" s="48">
        <v>76.599999999999994</v>
      </c>
      <c r="N46" s="82">
        <v>5.8000000000000003E-2</v>
      </c>
      <c r="O46" s="46">
        <v>40</v>
      </c>
      <c r="P46" s="46">
        <v>60</v>
      </c>
      <c r="Q46" s="46">
        <v>46.5</v>
      </c>
      <c r="R46" s="46">
        <v>237</v>
      </c>
      <c r="S46" s="46">
        <v>152</v>
      </c>
      <c r="T46" s="56">
        <v>135.5</v>
      </c>
      <c r="U46" s="56">
        <v>121.4</v>
      </c>
      <c r="V46" s="56">
        <v>209.6</v>
      </c>
      <c r="W46" s="56">
        <v>8.4</v>
      </c>
      <c r="X46" s="56">
        <v>33.9</v>
      </c>
      <c r="Y46" s="56">
        <v>87</v>
      </c>
      <c r="Z46" s="56">
        <v>56</v>
      </c>
      <c r="AA46" s="56">
        <v>48</v>
      </c>
      <c r="AB46" s="56">
        <v>37</v>
      </c>
      <c r="AC46" s="56">
        <v>41</v>
      </c>
      <c r="AD46" s="56">
        <v>7</v>
      </c>
      <c r="AE46" s="56">
        <v>20</v>
      </c>
      <c r="AF46" s="56">
        <v>32</v>
      </c>
      <c r="AG46" s="98">
        <v>61.111111111111114</v>
      </c>
      <c r="AH46" s="98">
        <v>29.629629629629626</v>
      </c>
      <c r="AI46" s="98">
        <v>188.33333333333334</v>
      </c>
    </row>
    <row r="47" spans="1:35" ht="15" customHeight="1" x14ac:dyDescent="0.2">
      <c r="A47" s="46">
        <v>45</v>
      </c>
      <c r="B47" s="79">
        <v>1840168</v>
      </c>
      <c r="C47" s="46">
        <v>137</v>
      </c>
      <c r="D47" s="46">
        <v>26</v>
      </c>
      <c r="E47" s="47" t="s">
        <v>106</v>
      </c>
      <c r="F47" s="46" t="s">
        <v>297</v>
      </c>
      <c r="G47" s="47">
        <v>37.83</v>
      </c>
      <c r="H47" s="47">
        <v>1.07</v>
      </c>
      <c r="I47" s="47">
        <v>32.15</v>
      </c>
      <c r="J47" s="47">
        <v>28.95</v>
      </c>
      <c r="K47" s="48">
        <v>84.4</v>
      </c>
      <c r="L47" s="48">
        <v>61.2</v>
      </c>
      <c r="M47" s="48">
        <v>57.8</v>
      </c>
      <c r="N47" s="82">
        <v>1.44</v>
      </c>
      <c r="O47" s="46">
        <v>40</v>
      </c>
      <c r="P47" s="46">
        <v>60</v>
      </c>
      <c r="Q47" s="46">
        <v>22</v>
      </c>
      <c r="R47" s="46">
        <v>118</v>
      </c>
      <c r="S47" s="46">
        <v>28</v>
      </c>
      <c r="T47" s="56">
        <v>106.7</v>
      </c>
      <c r="U47" s="56">
        <v>84.4</v>
      </c>
      <c r="V47" s="56">
        <v>217.9</v>
      </c>
      <c r="W47" s="56">
        <v>10.6</v>
      </c>
      <c r="X47" s="56">
        <v>31.2</v>
      </c>
      <c r="Y47" s="56">
        <v>76</v>
      </c>
      <c r="Z47" s="56">
        <v>38</v>
      </c>
      <c r="AA47" s="56">
        <v>39</v>
      </c>
      <c r="AB47" s="56">
        <v>25</v>
      </c>
      <c r="AC47" s="56">
        <v>35</v>
      </c>
      <c r="AD47" s="56">
        <v>4</v>
      </c>
      <c r="AE47" s="56">
        <v>28</v>
      </c>
      <c r="AF47" s="56">
        <v>33</v>
      </c>
      <c r="AG47" s="98">
        <v>71.910112359550567</v>
      </c>
      <c r="AH47" s="98">
        <v>10.112359550561797</v>
      </c>
      <c r="AI47" s="98">
        <v>204</v>
      </c>
    </row>
    <row r="48" spans="1:35" ht="15" customHeight="1" x14ac:dyDescent="0.2">
      <c r="A48" s="70">
        <v>46</v>
      </c>
      <c r="B48" s="79">
        <v>42278</v>
      </c>
      <c r="C48" s="46">
        <v>230</v>
      </c>
      <c r="D48" s="46">
        <v>38</v>
      </c>
      <c r="E48" s="47" t="s">
        <v>106</v>
      </c>
      <c r="F48" s="46" t="s">
        <v>297</v>
      </c>
      <c r="G48" s="47">
        <v>37.83</v>
      </c>
      <c r="H48" s="47">
        <v>1.07</v>
      </c>
      <c r="I48" s="47">
        <v>32.15</v>
      </c>
      <c r="J48" s="47">
        <v>28.95</v>
      </c>
      <c r="K48" s="48">
        <v>76.900000000000006</v>
      </c>
      <c r="L48" s="48">
        <v>50.5</v>
      </c>
      <c r="M48" s="48">
        <v>71.7</v>
      </c>
      <c r="N48" s="82">
        <v>0.14000000000000001</v>
      </c>
      <c r="O48" s="46">
        <v>30</v>
      </c>
      <c r="P48" s="46">
        <v>60</v>
      </c>
      <c r="Q48" s="46">
        <v>16.5</v>
      </c>
      <c r="R48" s="46">
        <v>84.1</v>
      </c>
      <c r="S48" s="46">
        <v>0</v>
      </c>
      <c r="T48" s="56">
        <v>99.9</v>
      </c>
      <c r="U48" s="56">
        <v>85.5</v>
      </c>
      <c r="V48" s="56">
        <v>182.3</v>
      </c>
      <c r="W48" s="56">
        <v>7.5</v>
      </c>
      <c r="X48" s="56">
        <v>36</v>
      </c>
      <c r="Y48" s="56">
        <v>83</v>
      </c>
      <c r="Z48" s="56">
        <v>47</v>
      </c>
      <c r="AA48" s="56">
        <v>38</v>
      </c>
      <c r="AB48" s="56">
        <v>27</v>
      </c>
      <c r="AC48" s="56">
        <v>33</v>
      </c>
      <c r="AD48" s="56">
        <v>5</v>
      </c>
      <c r="AE48" s="56">
        <v>28</v>
      </c>
      <c r="AF48" s="56">
        <v>34</v>
      </c>
      <c r="AG48" s="98">
        <v>77.173913043478265</v>
      </c>
      <c r="AH48" s="98">
        <v>9.7826086956521738</v>
      </c>
      <c r="AI48" s="98">
        <v>156.5</v>
      </c>
    </row>
    <row r="49" spans="1:35" ht="15" customHeight="1" x14ac:dyDescent="0.2">
      <c r="A49" s="46">
        <v>47</v>
      </c>
      <c r="B49" s="79">
        <v>42297</v>
      </c>
      <c r="C49" s="46">
        <v>260</v>
      </c>
      <c r="D49" s="46">
        <v>41</v>
      </c>
      <c r="E49" s="47" t="s">
        <v>106</v>
      </c>
      <c r="F49" s="46" t="s">
        <v>297</v>
      </c>
      <c r="G49" s="47">
        <v>37.83</v>
      </c>
      <c r="H49" s="47">
        <v>1.07</v>
      </c>
      <c r="I49" s="47">
        <v>32.15</v>
      </c>
      <c r="J49" s="47">
        <v>28.95</v>
      </c>
      <c r="K49" s="48">
        <v>79.599999999999994</v>
      </c>
      <c r="L49" s="48">
        <v>51.2</v>
      </c>
      <c r="M49" s="48">
        <v>74.2</v>
      </c>
      <c r="N49" s="82">
        <v>0.64</v>
      </c>
      <c r="O49" s="46">
        <v>40</v>
      </c>
      <c r="P49" s="46">
        <v>20</v>
      </c>
      <c r="Q49" s="46">
        <v>29</v>
      </c>
      <c r="R49" s="46">
        <v>49.3</v>
      </c>
      <c r="S49" s="46">
        <v>0</v>
      </c>
      <c r="T49" s="59">
        <v>106.4</v>
      </c>
      <c r="U49" s="59">
        <v>98.2</v>
      </c>
      <c r="V49" s="59">
        <v>144.5</v>
      </c>
      <c r="W49" s="59">
        <v>5</v>
      </c>
      <c r="X49" s="60">
        <v>33.799999999999997</v>
      </c>
      <c r="Y49" s="61">
        <v>90</v>
      </c>
      <c r="Z49" s="61">
        <v>67</v>
      </c>
      <c r="AA49" s="61">
        <v>24</v>
      </c>
      <c r="AB49" s="61">
        <v>20</v>
      </c>
      <c r="AC49" s="61">
        <v>22</v>
      </c>
      <c r="AD49" s="61">
        <v>3</v>
      </c>
      <c r="AE49" s="61">
        <v>4</v>
      </c>
      <c r="AF49" s="61">
        <v>72</v>
      </c>
      <c r="AG49" s="99">
        <v>81.25</v>
      </c>
      <c r="AH49" s="99">
        <v>25</v>
      </c>
      <c r="AI49" s="99">
        <v>122</v>
      </c>
    </row>
    <row r="50" spans="1:35" ht="15" customHeight="1" x14ac:dyDescent="0.2">
      <c r="A50" s="46">
        <v>48</v>
      </c>
      <c r="B50" s="79">
        <v>42378</v>
      </c>
      <c r="C50" s="46">
        <v>313</v>
      </c>
      <c r="D50" s="46">
        <v>47</v>
      </c>
      <c r="E50" s="47" t="s">
        <v>106</v>
      </c>
      <c r="F50" s="46" t="s">
        <v>297</v>
      </c>
      <c r="G50" s="47">
        <v>37.83</v>
      </c>
      <c r="H50" s="47">
        <v>1.07</v>
      </c>
      <c r="I50" s="47">
        <v>32.15</v>
      </c>
      <c r="J50" s="47">
        <v>28.95</v>
      </c>
      <c r="K50" s="48">
        <v>87.3</v>
      </c>
      <c r="L50" s="48">
        <v>74.099999999999994</v>
      </c>
      <c r="M50" s="48">
        <v>76</v>
      </c>
      <c r="N50" s="82">
        <v>6.7000000000000004E-2</v>
      </c>
      <c r="O50" s="46">
        <v>30</v>
      </c>
      <c r="P50" s="46">
        <v>65</v>
      </c>
      <c r="Q50" s="46">
        <v>16.5</v>
      </c>
      <c r="R50" s="46">
        <v>84.15</v>
      </c>
      <c r="S50" s="46">
        <v>0</v>
      </c>
      <c r="T50" s="59">
        <v>88.9</v>
      </c>
      <c r="U50" s="59">
        <v>68.599999999999994</v>
      </c>
      <c r="V50" s="59">
        <v>187.9</v>
      </c>
      <c r="W50" s="49">
        <v>7.9</v>
      </c>
      <c r="X50" s="62">
        <v>31.7</v>
      </c>
      <c r="Y50" s="61">
        <v>77</v>
      </c>
      <c r="Z50" s="61">
        <v>38</v>
      </c>
      <c r="AA50" s="61">
        <v>14</v>
      </c>
      <c r="AB50" s="61">
        <v>3</v>
      </c>
      <c r="AC50" s="61">
        <v>0</v>
      </c>
      <c r="AD50" s="61">
        <v>0</v>
      </c>
      <c r="AE50" s="61">
        <v>9</v>
      </c>
      <c r="AF50" s="61">
        <v>0</v>
      </c>
      <c r="AG50" s="99">
        <v>78.125</v>
      </c>
      <c r="AH50" s="99">
        <v>14.0625</v>
      </c>
      <c r="AI50" s="99">
        <v>153.22222222222223</v>
      </c>
    </row>
    <row r="51" spans="1:35" ht="15" customHeight="1" x14ac:dyDescent="0.2">
      <c r="A51" s="70">
        <v>49</v>
      </c>
      <c r="B51" s="79">
        <v>941187</v>
      </c>
      <c r="C51" s="46">
        <v>136</v>
      </c>
      <c r="D51" s="46">
        <v>26</v>
      </c>
      <c r="E51" s="47" t="s">
        <v>76</v>
      </c>
      <c r="F51" s="46" t="s">
        <v>298</v>
      </c>
      <c r="G51" s="47">
        <v>30.29</v>
      </c>
      <c r="H51" s="47">
        <v>5.16</v>
      </c>
      <c r="I51" s="47">
        <v>40.450000000000003</v>
      </c>
      <c r="J51" s="47">
        <v>24.1</v>
      </c>
      <c r="K51" s="48">
        <v>77.7</v>
      </c>
      <c r="L51" s="48">
        <v>37</v>
      </c>
      <c r="M51" s="48">
        <v>58.9</v>
      </c>
      <c r="N51" s="82">
        <v>1.57</v>
      </c>
      <c r="O51" s="46">
        <v>60</v>
      </c>
      <c r="P51" s="46">
        <v>70</v>
      </c>
      <c r="Q51" s="46">
        <v>18.5</v>
      </c>
      <c r="R51" s="46">
        <v>90</v>
      </c>
      <c r="S51" s="46">
        <v>0</v>
      </c>
      <c r="T51" s="59">
        <v>87.6</v>
      </c>
      <c r="U51" s="59">
        <v>75.8</v>
      </c>
      <c r="V51" s="59">
        <v>168.4</v>
      </c>
      <c r="W51" s="49">
        <v>7.2</v>
      </c>
      <c r="X51" s="62">
        <v>38.299999999999997</v>
      </c>
      <c r="Y51" s="61">
        <v>86</v>
      </c>
      <c r="Z51" s="61">
        <v>46</v>
      </c>
      <c r="AA51" s="61">
        <v>39</v>
      </c>
      <c r="AB51" s="61">
        <v>32</v>
      </c>
      <c r="AC51" s="61">
        <v>35</v>
      </c>
      <c r="AD51" s="61">
        <v>4</v>
      </c>
      <c r="AE51" s="61">
        <v>14</v>
      </c>
      <c r="AF51" s="61">
        <v>47</v>
      </c>
      <c r="AG51" s="99">
        <v>82.716049382716051</v>
      </c>
      <c r="AH51" s="99">
        <v>42.045454545454547</v>
      </c>
      <c r="AI51" s="99">
        <v>226.33333333333334</v>
      </c>
    </row>
    <row r="52" spans="1:35" ht="15" customHeight="1" x14ac:dyDescent="0.2">
      <c r="A52" s="46">
        <v>50</v>
      </c>
      <c r="B52" s="79">
        <v>42227</v>
      </c>
      <c r="C52" s="46">
        <v>165</v>
      </c>
      <c r="D52" s="46">
        <v>30</v>
      </c>
      <c r="E52" s="47" t="s">
        <v>76</v>
      </c>
      <c r="F52" s="46" t="s">
        <v>298</v>
      </c>
      <c r="G52" s="47">
        <v>30.29</v>
      </c>
      <c r="H52" s="47">
        <v>5.16</v>
      </c>
      <c r="I52" s="47">
        <v>40.450000000000003</v>
      </c>
      <c r="J52" s="47">
        <v>24.1</v>
      </c>
      <c r="K52" s="48">
        <v>84.5</v>
      </c>
      <c r="L52" s="48">
        <v>56.8</v>
      </c>
      <c r="M52" s="48">
        <v>77.5</v>
      </c>
      <c r="N52" s="82">
        <v>0.62</v>
      </c>
      <c r="O52" s="46">
        <v>50</v>
      </c>
      <c r="P52" s="46">
        <v>50</v>
      </c>
      <c r="Q52" s="46">
        <v>119</v>
      </c>
      <c r="R52" s="46">
        <v>535</v>
      </c>
      <c r="S52" s="46">
        <v>445</v>
      </c>
      <c r="T52" s="59">
        <v>82.7</v>
      </c>
      <c r="U52" s="59">
        <v>65.599999999999994</v>
      </c>
      <c r="V52" s="59">
        <v>165.9</v>
      </c>
      <c r="W52" s="49">
        <v>7.5</v>
      </c>
      <c r="X52" s="62">
        <v>36.200000000000003</v>
      </c>
      <c r="Y52" s="61">
        <v>77</v>
      </c>
      <c r="Z52" s="61">
        <v>40</v>
      </c>
      <c r="AA52" s="61">
        <v>70</v>
      </c>
      <c r="AB52" s="61">
        <v>45</v>
      </c>
      <c r="AC52" s="61">
        <v>58</v>
      </c>
      <c r="AD52" s="61">
        <v>12</v>
      </c>
      <c r="AE52" s="61">
        <v>12</v>
      </c>
      <c r="AF52" s="61">
        <v>18</v>
      </c>
      <c r="AG52" s="99">
        <v>71.604938271604937</v>
      </c>
      <c r="AH52" s="99">
        <v>23.076923076923077</v>
      </c>
      <c r="AI52" s="99">
        <v>217.66666666666666</v>
      </c>
    </row>
    <row r="53" spans="1:35" ht="15" customHeight="1" x14ac:dyDescent="0.2">
      <c r="A53" s="46">
        <v>51</v>
      </c>
      <c r="B53" s="79">
        <v>42244</v>
      </c>
      <c r="C53" s="46">
        <v>193</v>
      </c>
      <c r="D53" s="46">
        <v>34</v>
      </c>
      <c r="E53" s="47" t="s">
        <v>76</v>
      </c>
      <c r="F53" s="46" t="s">
        <v>298</v>
      </c>
      <c r="G53" s="47">
        <v>30.29</v>
      </c>
      <c r="H53" s="47">
        <v>5.16</v>
      </c>
      <c r="I53" s="47">
        <v>40.450000000000003</v>
      </c>
      <c r="J53" s="47">
        <v>24.1</v>
      </c>
      <c r="K53" s="48">
        <v>81.099999999999994</v>
      </c>
      <c r="L53" s="48">
        <v>18.899999999999999</v>
      </c>
      <c r="M53" s="48">
        <v>74.7</v>
      </c>
      <c r="N53" s="82">
        <v>2.4300000000000002</v>
      </c>
      <c r="O53" s="46">
        <v>65</v>
      </c>
      <c r="P53" s="46">
        <v>75</v>
      </c>
      <c r="Q53" s="46">
        <v>35</v>
      </c>
      <c r="R53" s="46">
        <v>236</v>
      </c>
      <c r="S53" s="46">
        <v>146</v>
      </c>
      <c r="T53" s="59">
        <v>90.9</v>
      </c>
      <c r="U53" s="59">
        <v>69.8</v>
      </c>
      <c r="V53" s="59">
        <v>189.9</v>
      </c>
      <c r="W53" s="49">
        <v>8.1</v>
      </c>
      <c r="X53" s="62">
        <v>32.1</v>
      </c>
      <c r="Y53" s="61">
        <v>78</v>
      </c>
      <c r="Z53" s="61">
        <v>40</v>
      </c>
      <c r="AA53" s="61">
        <v>59</v>
      </c>
      <c r="AB53" s="61">
        <v>42</v>
      </c>
      <c r="AC53" s="61">
        <v>54</v>
      </c>
      <c r="AD53" s="61">
        <v>5</v>
      </c>
      <c r="AE53" s="61">
        <v>14</v>
      </c>
      <c r="AF53" s="61">
        <v>27</v>
      </c>
      <c r="AG53" s="99">
        <v>72</v>
      </c>
      <c r="AH53" s="99">
        <v>14.666666666666666</v>
      </c>
      <c r="AI53" s="99">
        <v>117.4</v>
      </c>
    </row>
    <row r="54" spans="1:35" ht="15" customHeight="1" x14ac:dyDescent="0.2">
      <c r="A54" s="70">
        <v>52</v>
      </c>
      <c r="B54" s="79">
        <v>42327</v>
      </c>
      <c r="C54" s="46">
        <v>277</v>
      </c>
      <c r="D54" s="46">
        <v>43</v>
      </c>
      <c r="E54" s="47" t="s">
        <v>76</v>
      </c>
      <c r="F54" s="46" t="s">
        <v>298</v>
      </c>
      <c r="G54" s="47">
        <v>30.29</v>
      </c>
      <c r="H54" s="47">
        <v>5.16</v>
      </c>
      <c r="I54" s="47">
        <v>40.450000000000003</v>
      </c>
      <c r="J54" s="47">
        <v>24.1</v>
      </c>
      <c r="K54" s="48">
        <v>78</v>
      </c>
      <c r="L54" s="48">
        <v>51.4</v>
      </c>
      <c r="M54" s="48">
        <v>31.1</v>
      </c>
      <c r="N54" s="82">
        <v>1.18</v>
      </c>
      <c r="O54" s="46">
        <v>60</v>
      </c>
      <c r="P54" s="46">
        <v>65</v>
      </c>
      <c r="Q54" s="46">
        <v>25</v>
      </c>
      <c r="R54" s="46">
        <v>138</v>
      </c>
      <c r="S54" s="46">
        <v>53</v>
      </c>
      <c r="T54" s="59">
        <v>96.3</v>
      </c>
      <c r="U54" s="59">
        <v>86.1</v>
      </c>
      <c r="V54" s="59">
        <v>163</v>
      </c>
      <c r="W54" s="49">
        <v>7.3</v>
      </c>
      <c r="X54" s="62">
        <v>31.1</v>
      </c>
      <c r="Y54" s="61">
        <v>89</v>
      </c>
      <c r="Z54" s="61">
        <v>59</v>
      </c>
      <c r="AA54" s="61">
        <v>59</v>
      </c>
      <c r="AB54" s="61">
        <v>49</v>
      </c>
      <c r="AC54" s="61">
        <v>50</v>
      </c>
      <c r="AD54" s="61">
        <v>9</v>
      </c>
      <c r="AE54" s="61">
        <v>13</v>
      </c>
      <c r="AF54" s="61">
        <v>29</v>
      </c>
      <c r="AG54" s="99">
        <v>81.159420289855078</v>
      </c>
      <c r="AH54" s="99">
        <v>44.285714285714285</v>
      </c>
      <c r="AI54" s="99">
        <v>96</v>
      </c>
    </row>
    <row r="55" spans="1:35" ht="15" customHeight="1" x14ac:dyDescent="0.2">
      <c r="A55" s="46">
        <v>53</v>
      </c>
      <c r="B55" s="79">
        <v>42237</v>
      </c>
      <c r="C55" s="46">
        <v>187</v>
      </c>
      <c r="D55" s="46">
        <v>33</v>
      </c>
      <c r="E55" s="47" t="s">
        <v>79</v>
      </c>
      <c r="F55" s="46" t="s">
        <v>299</v>
      </c>
      <c r="G55" s="47">
        <v>27.65</v>
      </c>
      <c r="H55" s="47">
        <v>29.35</v>
      </c>
      <c r="I55" s="47">
        <v>32.08</v>
      </c>
      <c r="J55" s="47">
        <v>10.92</v>
      </c>
      <c r="K55" s="48">
        <v>92</v>
      </c>
      <c r="L55" s="48">
        <v>75.3</v>
      </c>
      <c r="M55" s="48">
        <v>78.5</v>
      </c>
      <c r="N55" s="82">
        <v>2.1000000000000001E-2</v>
      </c>
      <c r="O55" s="46">
        <v>45</v>
      </c>
      <c r="P55" s="46">
        <v>75</v>
      </c>
      <c r="Q55" s="46">
        <v>47</v>
      </c>
      <c r="R55" s="46">
        <v>317</v>
      </c>
      <c r="S55" s="46">
        <v>227</v>
      </c>
      <c r="T55" s="59">
        <v>84.1</v>
      </c>
      <c r="U55" s="59">
        <v>67.3</v>
      </c>
      <c r="V55" s="59">
        <v>153.19999999999999</v>
      </c>
      <c r="W55" s="49">
        <v>6.4</v>
      </c>
      <c r="X55" s="62">
        <v>34</v>
      </c>
      <c r="Y55" s="61">
        <v>78</v>
      </c>
      <c r="Z55" s="61">
        <v>45</v>
      </c>
      <c r="AA55" s="61">
        <v>34</v>
      </c>
      <c r="AB55" s="61">
        <v>21</v>
      </c>
      <c r="AC55" s="61">
        <v>27</v>
      </c>
      <c r="AD55" s="61">
        <v>7</v>
      </c>
      <c r="AE55" s="61">
        <v>24</v>
      </c>
      <c r="AF55" s="61">
        <v>42</v>
      </c>
      <c r="AG55" s="99">
        <v>65</v>
      </c>
      <c r="AH55" s="99">
        <v>6.4102564102564097</v>
      </c>
      <c r="AI55" s="99" t="s">
        <v>63</v>
      </c>
    </row>
    <row r="56" spans="1:35" ht="15" customHeight="1" x14ac:dyDescent="0.2">
      <c r="A56" s="46">
        <v>54</v>
      </c>
      <c r="B56" s="79">
        <v>42262</v>
      </c>
      <c r="C56" s="46">
        <v>210</v>
      </c>
      <c r="D56" s="46">
        <v>36</v>
      </c>
      <c r="E56" s="47" t="s">
        <v>79</v>
      </c>
      <c r="F56" s="46" t="s">
        <v>299</v>
      </c>
      <c r="G56" s="47">
        <v>27.65</v>
      </c>
      <c r="H56" s="47">
        <v>29.35</v>
      </c>
      <c r="I56" s="47">
        <v>32.08</v>
      </c>
      <c r="J56" s="47">
        <v>10.92</v>
      </c>
      <c r="K56" s="48">
        <v>95</v>
      </c>
      <c r="L56" s="48">
        <v>83.6</v>
      </c>
      <c r="M56" s="48">
        <v>79.400000000000006</v>
      </c>
      <c r="N56" s="82">
        <v>1.2999999999999999E-2</v>
      </c>
      <c r="O56" s="46">
        <v>65</v>
      </c>
      <c r="P56" s="46">
        <v>70</v>
      </c>
      <c r="Q56" s="46">
        <v>25</v>
      </c>
      <c r="R56" s="46">
        <v>148</v>
      </c>
      <c r="S56" s="46">
        <v>63</v>
      </c>
      <c r="T56" s="59">
        <v>81.2</v>
      </c>
      <c r="U56" s="59">
        <v>68</v>
      </c>
      <c r="V56" s="59">
        <v>142.5</v>
      </c>
      <c r="W56" s="49">
        <v>6.9</v>
      </c>
      <c r="X56" s="62">
        <v>30.6</v>
      </c>
      <c r="Y56" s="61">
        <v>84</v>
      </c>
      <c r="Z56" s="61">
        <v>57</v>
      </c>
      <c r="AA56" s="61">
        <v>57</v>
      </c>
      <c r="AB56" s="61">
        <v>29</v>
      </c>
      <c r="AC56" s="61">
        <v>38</v>
      </c>
      <c r="AD56" s="61">
        <v>19</v>
      </c>
      <c r="AE56" s="61">
        <v>24</v>
      </c>
      <c r="AF56" s="61">
        <v>18</v>
      </c>
      <c r="AG56" s="99">
        <v>60.563380281690137</v>
      </c>
      <c r="AH56" s="99">
        <v>5.5555555555555554</v>
      </c>
      <c r="AI56" s="99">
        <v>223.5</v>
      </c>
    </row>
    <row r="57" spans="1:35" ht="15" customHeight="1" x14ac:dyDescent="0.2">
      <c r="A57" s="70">
        <v>55</v>
      </c>
      <c r="B57" s="79">
        <v>42283</v>
      </c>
      <c r="C57" s="46">
        <v>234</v>
      </c>
      <c r="D57" s="46">
        <v>39</v>
      </c>
      <c r="E57" s="47" t="s">
        <v>79</v>
      </c>
      <c r="F57" s="46" t="s">
        <v>299</v>
      </c>
      <c r="G57" s="47">
        <v>27.65</v>
      </c>
      <c r="H57" s="47">
        <v>29.35</v>
      </c>
      <c r="I57" s="47">
        <v>32.08</v>
      </c>
      <c r="J57" s="47">
        <v>10.92</v>
      </c>
      <c r="K57" s="48">
        <v>93.4</v>
      </c>
      <c r="L57" s="48">
        <v>74.7</v>
      </c>
      <c r="M57" s="48">
        <v>76.8</v>
      </c>
      <c r="N57" s="82">
        <v>0</v>
      </c>
      <c r="O57" s="46">
        <v>70</v>
      </c>
      <c r="P57" s="46">
        <v>65</v>
      </c>
      <c r="Q57" s="46">
        <v>20</v>
      </c>
      <c r="R57" s="46">
        <v>110.5</v>
      </c>
      <c r="S57" s="46">
        <v>25.5</v>
      </c>
      <c r="T57" s="59">
        <v>67.5</v>
      </c>
      <c r="U57" s="59">
        <v>58.8</v>
      </c>
      <c r="V57" s="59">
        <v>113.8</v>
      </c>
      <c r="W57" s="49">
        <v>5.5</v>
      </c>
      <c r="X57" s="62">
        <v>33.200000000000003</v>
      </c>
      <c r="Y57" s="61">
        <v>86</v>
      </c>
      <c r="Z57" s="61">
        <v>56</v>
      </c>
      <c r="AA57" s="61">
        <v>24</v>
      </c>
      <c r="AB57" s="61">
        <v>13</v>
      </c>
      <c r="AC57" s="61">
        <v>14</v>
      </c>
      <c r="AD57" s="61">
        <v>10</v>
      </c>
      <c r="AE57" s="61">
        <v>14</v>
      </c>
      <c r="AF57" s="61">
        <v>62</v>
      </c>
      <c r="AG57" s="99">
        <v>70.422535211267601</v>
      </c>
      <c r="AH57" s="99">
        <v>7.042253521126761</v>
      </c>
      <c r="AI57" s="99" t="s">
        <v>63</v>
      </c>
    </row>
    <row r="58" spans="1:35" ht="15" customHeight="1" x14ac:dyDescent="0.2">
      <c r="A58" s="46">
        <v>56</v>
      </c>
      <c r="B58" s="79">
        <v>42327</v>
      </c>
      <c r="C58" s="46">
        <v>278</v>
      </c>
      <c r="D58" s="46">
        <v>43</v>
      </c>
      <c r="E58" s="47" t="s">
        <v>79</v>
      </c>
      <c r="F58" s="46" t="s">
        <v>299</v>
      </c>
      <c r="G58" s="47">
        <v>27.65</v>
      </c>
      <c r="H58" s="47">
        <v>29.35</v>
      </c>
      <c r="I58" s="47">
        <v>32.08</v>
      </c>
      <c r="J58" s="47">
        <v>10.92</v>
      </c>
      <c r="K58" s="48">
        <v>90.2</v>
      </c>
      <c r="L58" s="48">
        <v>67.3</v>
      </c>
      <c r="M58" s="48">
        <v>36.6</v>
      </c>
      <c r="N58" s="82">
        <v>1.18</v>
      </c>
      <c r="O58" s="46">
        <v>75</v>
      </c>
      <c r="P58" s="46">
        <v>55</v>
      </c>
      <c r="Q58" s="46">
        <v>32</v>
      </c>
      <c r="R58" s="46">
        <v>149</v>
      </c>
      <c r="S58" s="46">
        <v>64</v>
      </c>
      <c r="T58" s="59">
        <v>110.9</v>
      </c>
      <c r="U58" s="59">
        <v>97.8</v>
      </c>
      <c r="V58" s="59">
        <v>191.9</v>
      </c>
      <c r="W58" s="49">
        <v>8.1</v>
      </c>
      <c r="X58" s="62">
        <v>35</v>
      </c>
      <c r="Y58" s="61">
        <v>87</v>
      </c>
      <c r="Z58" s="61">
        <v>54</v>
      </c>
      <c r="AA58" s="61">
        <v>61</v>
      </c>
      <c r="AB58" s="61">
        <v>48</v>
      </c>
      <c r="AC58" s="61">
        <v>52</v>
      </c>
      <c r="AD58" s="61">
        <v>9</v>
      </c>
      <c r="AE58" s="61">
        <v>10</v>
      </c>
      <c r="AF58" s="61">
        <v>29</v>
      </c>
      <c r="AG58" s="99">
        <v>55.26315789473685</v>
      </c>
      <c r="AH58" s="99">
        <v>9.2105263157894726</v>
      </c>
      <c r="AI58" s="99" t="s">
        <v>63</v>
      </c>
    </row>
    <row r="59" spans="1:35" ht="15" customHeight="1" x14ac:dyDescent="0.2">
      <c r="A59" s="46">
        <v>57</v>
      </c>
      <c r="B59" s="79">
        <v>42237</v>
      </c>
      <c r="C59" s="46">
        <v>183</v>
      </c>
      <c r="D59" s="46">
        <v>33</v>
      </c>
      <c r="E59" s="47" t="s">
        <v>70</v>
      </c>
      <c r="F59" s="46" t="s">
        <v>300</v>
      </c>
      <c r="G59" s="47">
        <v>7.76</v>
      </c>
      <c r="H59" s="47">
        <v>27</v>
      </c>
      <c r="I59" s="47">
        <v>29.47</v>
      </c>
      <c r="J59" s="47">
        <v>35.770000000000003</v>
      </c>
      <c r="K59" s="48">
        <v>87.8</v>
      </c>
      <c r="L59" s="48">
        <v>68.099999999999994</v>
      </c>
      <c r="M59" s="48">
        <v>76</v>
      </c>
      <c r="N59" s="82">
        <v>2.7E-2</v>
      </c>
      <c r="O59" s="46">
        <v>70</v>
      </c>
      <c r="P59" s="46">
        <v>60</v>
      </c>
      <c r="Q59" s="46">
        <v>30.5</v>
      </c>
      <c r="R59" s="46">
        <v>164</v>
      </c>
      <c r="S59" s="46">
        <v>74</v>
      </c>
      <c r="T59" s="50">
        <v>110.4</v>
      </c>
      <c r="U59" s="50">
        <v>94.1</v>
      </c>
      <c r="V59" s="50">
        <v>174</v>
      </c>
      <c r="W59" s="50">
        <v>6.8</v>
      </c>
      <c r="X59" s="50">
        <v>34.6</v>
      </c>
      <c r="Y59" s="50">
        <v>82</v>
      </c>
      <c r="Z59" s="50">
        <v>54</v>
      </c>
      <c r="AA59" s="50">
        <v>64</v>
      </c>
      <c r="AB59" s="50">
        <v>43</v>
      </c>
      <c r="AC59" s="50">
        <v>54</v>
      </c>
      <c r="AD59" s="50">
        <v>10</v>
      </c>
      <c r="AE59" s="50">
        <v>17</v>
      </c>
      <c r="AF59" s="50">
        <v>19</v>
      </c>
      <c r="AG59" s="97">
        <v>73.75</v>
      </c>
      <c r="AH59" s="97">
        <v>7.4074074074074066</v>
      </c>
      <c r="AI59" s="97" t="s">
        <v>63</v>
      </c>
    </row>
    <row r="60" spans="1:35" ht="15" customHeight="1" x14ac:dyDescent="0.2">
      <c r="A60" s="70">
        <v>58</v>
      </c>
      <c r="B60" s="79">
        <v>42285</v>
      </c>
      <c r="C60" s="46">
        <v>244</v>
      </c>
      <c r="D60" s="46">
        <v>40</v>
      </c>
      <c r="E60" s="47" t="s">
        <v>70</v>
      </c>
      <c r="F60" s="46" t="s">
        <v>300</v>
      </c>
      <c r="G60" s="47">
        <v>7.76</v>
      </c>
      <c r="H60" s="47">
        <v>27</v>
      </c>
      <c r="I60" s="47">
        <v>29.47</v>
      </c>
      <c r="J60" s="47">
        <v>35.770000000000003</v>
      </c>
      <c r="K60" s="48">
        <v>84.4</v>
      </c>
      <c r="L60" s="48">
        <v>60.8</v>
      </c>
      <c r="M60" s="48">
        <v>0.14000000000000001</v>
      </c>
      <c r="N60" s="82">
        <v>1.4E-2</v>
      </c>
      <c r="O60" s="46">
        <v>45</v>
      </c>
      <c r="P60" s="46">
        <v>55</v>
      </c>
      <c r="Q60" s="46">
        <v>16</v>
      </c>
      <c r="R60" s="46">
        <v>74.8</v>
      </c>
      <c r="S60" s="46">
        <v>0</v>
      </c>
      <c r="T60" s="59">
        <v>98.5</v>
      </c>
      <c r="U60" s="59">
        <v>62.8</v>
      </c>
      <c r="V60" s="59">
        <v>207.1</v>
      </c>
      <c r="W60" s="49">
        <v>8.8000000000000007</v>
      </c>
      <c r="X60" s="62">
        <v>28.6</v>
      </c>
      <c r="Y60" s="63">
        <v>65</v>
      </c>
      <c r="Z60" s="61">
        <v>33</v>
      </c>
      <c r="AA60" s="61">
        <v>38</v>
      </c>
      <c r="AB60" s="61">
        <v>18</v>
      </c>
      <c r="AC60" s="61">
        <v>36</v>
      </c>
      <c r="AD60" s="61">
        <v>2</v>
      </c>
      <c r="AE60" s="61">
        <v>8</v>
      </c>
      <c r="AF60" s="61">
        <v>54</v>
      </c>
      <c r="AG60" s="99">
        <v>77.777777777777786</v>
      </c>
      <c r="AH60" s="99">
        <v>18.055555555555554</v>
      </c>
      <c r="AI60" s="99">
        <v>143</v>
      </c>
    </row>
    <row r="61" spans="1:35" ht="15" customHeight="1" x14ac:dyDescent="0.2">
      <c r="A61" s="46">
        <v>59</v>
      </c>
      <c r="B61" s="79">
        <v>42258</v>
      </c>
      <c r="C61" s="46">
        <v>200</v>
      </c>
      <c r="D61" s="46">
        <v>35</v>
      </c>
      <c r="E61" s="47" t="s">
        <v>70</v>
      </c>
      <c r="F61" s="46" t="s">
        <v>300</v>
      </c>
      <c r="G61" s="47">
        <v>7.76</v>
      </c>
      <c r="H61" s="47">
        <v>27</v>
      </c>
      <c r="I61" s="47">
        <v>29.47</v>
      </c>
      <c r="J61" s="47">
        <v>35.770000000000003</v>
      </c>
      <c r="K61" s="48">
        <v>91</v>
      </c>
      <c r="L61" s="48">
        <v>77.400000000000006</v>
      </c>
      <c r="M61" s="48">
        <v>77.400000000000006</v>
      </c>
      <c r="N61" s="82" t="s">
        <v>63</v>
      </c>
      <c r="O61" s="46">
        <v>65</v>
      </c>
      <c r="P61" s="46">
        <v>75</v>
      </c>
      <c r="Q61" s="46">
        <v>26.5</v>
      </c>
      <c r="R61" s="46">
        <v>178.8</v>
      </c>
      <c r="S61" s="46">
        <v>88</v>
      </c>
      <c r="T61" s="59">
        <v>74.5</v>
      </c>
      <c r="U61" s="59">
        <v>58.9</v>
      </c>
      <c r="V61" s="59">
        <v>138.6</v>
      </c>
      <c r="W61" s="49">
        <v>6.4</v>
      </c>
      <c r="X61" s="62">
        <v>28.5</v>
      </c>
      <c r="Y61" s="61">
        <v>78</v>
      </c>
      <c r="Z61" s="61">
        <v>46</v>
      </c>
      <c r="AA61" s="61">
        <v>28</v>
      </c>
      <c r="AB61" s="61">
        <v>15</v>
      </c>
      <c r="AC61" s="61">
        <v>20</v>
      </c>
      <c r="AD61" s="61">
        <v>7</v>
      </c>
      <c r="AE61" s="61">
        <v>12</v>
      </c>
      <c r="AF61" s="61">
        <v>60</v>
      </c>
      <c r="AG61" s="99">
        <v>68.918918918918919</v>
      </c>
      <c r="AH61" s="99">
        <v>11.842105263157894</v>
      </c>
      <c r="AI61" s="99">
        <v>148</v>
      </c>
    </row>
    <row r="62" spans="1:35" ht="15" customHeight="1" x14ac:dyDescent="0.2">
      <c r="A62" s="46">
        <v>60</v>
      </c>
      <c r="B62" s="79">
        <v>42262</v>
      </c>
      <c r="C62" s="46">
        <v>207</v>
      </c>
      <c r="D62" s="46">
        <v>36</v>
      </c>
      <c r="E62" s="47" t="s">
        <v>70</v>
      </c>
      <c r="F62" s="46" t="s">
        <v>300</v>
      </c>
      <c r="G62" s="47">
        <v>7.76</v>
      </c>
      <c r="H62" s="47">
        <v>27</v>
      </c>
      <c r="I62" s="47">
        <v>29.47</v>
      </c>
      <c r="J62" s="47">
        <v>35.770000000000003</v>
      </c>
      <c r="K62" s="48">
        <v>87.3</v>
      </c>
      <c r="L62" s="48">
        <v>67.8</v>
      </c>
      <c r="M62" s="48">
        <v>78.2</v>
      </c>
      <c r="N62" s="82">
        <v>0</v>
      </c>
      <c r="O62" s="46">
        <v>60</v>
      </c>
      <c r="P62" s="46">
        <v>65</v>
      </c>
      <c r="Q62" s="46">
        <v>36</v>
      </c>
      <c r="R62" s="46">
        <v>198</v>
      </c>
      <c r="S62" s="46">
        <v>108</v>
      </c>
      <c r="T62" s="59">
        <v>87.8</v>
      </c>
      <c r="U62" s="59">
        <v>69.3</v>
      </c>
      <c r="V62" s="59">
        <v>161</v>
      </c>
      <c r="W62" s="49">
        <v>7.1</v>
      </c>
      <c r="X62" s="62">
        <v>28.9</v>
      </c>
      <c r="Y62" s="61">
        <v>79</v>
      </c>
      <c r="Z62" s="61">
        <v>45</v>
      </c>
      <c r="AA62" s="61">
        <v>32</v>
      </c>
      <c r="AB62" s="61">
        <v>21</v>
      </c>
      <c r="AC62" s="61">
        <v>27</v>
      </c>
      <c r="AD62" s="61">
        <v>5</v>
      </c>
      <c r="AE62" s="61">
        <v>9</v>
      </c>
      <c r="AF62" s="61">
        <v>59</v>
      </c>
      <c r="AG62" s="99">
        <v>62.162162162162161</v>
      </c>
      <c r="AH62" s="99">
        <v>9.4594594594594597</v>
      </c>
      <c r="AI62" s="99" t="s">
        <v>63</v>
      </c>
    </row>
    <row r="63" spans="1:35" ht="15" customHeight="1" x14ac:dyDescent="0.2">
      <c r="A63" s="70">
        <v>61</v>
      </c>
      <c r="B63" s="79">
        <v>42237</v>
      </c>
      <c r="C63" s="46">
        <v>189</v>
      </c>
      <c r="D63" s="46">
        <v>33</v>
      </c>
      <c r="E63" s="47" t="s">
        <v>118</v>
      </c>
      <c r="F63" s="46" t="s">
        <v>301</v>
      </c>
      <c r="G63" s="47">
        <v>11.6</v>
      </c>
      <c r="H63" s="47">
        <v>29.62</v>
      </c>
      <c r="I63" s="47">
        <v>28.7</v>
      </c>
      <c r="J63" s="47">
        <v>30.08</v>
      </c>
      <c r="K63" s="48">
        <v>93</v>
      </c>
      <c r="L63" s="48">
        <v>75.099999999999994</v>
      </c>
      <c r="M63" s="48">
        <v>66.7</v>
      </c>
      <c r="N63" s="82">
        <v>7.1999999999999995E-2</v>
      </c>
      <c r="O63" s="46">
        <v>70</v>
      </c>
      <c r="P63" s="46">
        <v>70</v>
      </c>
      <c r="Q63" s="46">
        <v>24</v>
      </c>
      <c r="R63" s="46">
        <v>151</v>
      </c>
      <c r="S63" s="46">
        <v>61</v>
      </c>
      <c r="T63" s="59">
        <v>104.5</v>
      </c>
      <c r="U63" s="59">
        <v>89.5</v>
      </c>
      <c r="V63" s="59">
        <v>192.3</v>
      </c>
      <c r="W63" s="49">
        <v>8.5</v>
      </c>
      <c r="X63" s="62">
        <v>33.4</v>
      </c>
      <c r="Y63" s="61">
        <v>84</v>
      </c>
      <c r="Z63" s="61">
        <v>49</v>
      </c>
      <c r="AA63" s="61">
        <v>68</v>
      </c>
      <c r="AB63" s="61">
        <v>48</v>
      </c>
      <c r="AC63" s="61">
        <v>57</v>
      </c>
      <c r="AD63" s="61">
        <v>11</v>
      </c>
      <c r="AE63" s="61">
        <v>12</v>
      </c>
      <c r="AF63" s="61">
        <v>20</v>
      </c>
      <c r="AG63" s="99">
        <v>86.419753086419746</v>
      </c>
      <c r="AH63" s="99">
        <v>22.222222222222221</v>
      </c>
      <c r="AI63" s="99" t="s">
        <v>63</v>
      </c>
    </row>
    <row r="64" spans="1:35" ht="15" customHeight="1" x14ac:dyDescent="0.2">
      <c r="A64" s="46">
        <v>62</v>
      </c>
      <c r="B64" s="79">
        <v>42258</v>
      </c>
      <c r="C64" s="46">
        <v>203</v>
      </c>
      <c r="D64" s="46">
        <v>35</v>
      </c>
      <c r="E64" s="47" t="s">
        <v>118</v>
      </c>
      <c r="F64" s="46" t="s">
        <v>301</v>
      </c>
      <c r="G64" s="47">
        <v>11.6</v>
      </c>
      <c r="H64" s="47">
        <v>29.62</v>
      </c>
      <c r="I64" s="47">
        <v>28.7</v>
      </c>
      <c r="J64" s="47">
        <v>30.08</v>
      </c>
      <c r="K64" s="48">
        <v>92.1</v>
      </c>
      <c r="L64" s="48">
        <v>74.5</v>
      </c>
      <c r="M64" s="48">
        <v>68.8</v>
      </c>
      <c r="N64" s="82" t="s">
        <v>63</v>
      </c>
      <c r="O64" s="46">
        <v>45</v>
      </c>
      <c r="P64" s="46">
        <v>65</v>
      </c>
      <c r="Q64" s="46">
        <v>41.5</v>
      </c>
      <c r="R64" s="46">
        <v>242</v>
      </c>
      <c r="S64" s="46">
        <v>152</v>
      </c>
      <c r="T64" s="59">
        <v>77</v>
      </c>
      <c r="U64" s="59">
        <v>66.099999999999994</v>
      </c>
      <c r="V64" s="59">
        <v>145.30000000000001</v>
      </c>
      <c r="W64" s="49">
        <v>5.6</v>
      </c>
      <c r="X64" s="62">
        <v>37.799999999999997</v>
      </c>
      <c r="Y64" s="61">
        <v>84</v>
      </c>
      <c r="Z64" s="61">
        <v>47</v>
      </c>
      <c r="AA64" s="61">
        <v>39</v>
      </c>
      <c r="AB64" s="61">
        <v>27</v>
      </c>
      <c r="AC64" s="61">
        <v>31</v>
      </c>
      <c r="AD64" s="61">
        <v>8</v>
      </c>
      <c r="AE64" s="61">
        <v>18</v>
      </c>
      <c r="AF64" s="61">
        <v>44</v>
      </c>
      <c r="AG64" s="99">
        <v>73.417721518987349</v>
      </c>
      <c r="AH64" s="99">
        <v>39.24050632911392</v>
      </c>
      <c r="AI64" s="99" t="s">
        <v>63</v>
      </c>
    </row>
    <row r="65" spans="1:35" ht="15" customHeight="1" x14ac:dyDescent="0.2">
      <c r="A65" s="46">
        <v>63</v>
      </c>
      <c r="B65" s="79">
        <v>42378</v>
      </c>
      <c r="C65" s="46">
        <v>315</v>
      </c>
      <c r="D65" s="46">
        <v>47</v>
      </c>
      <c r="E65" s="47" t="s">
        <v>118</v>
      </c>
      <c r="F65" s="46" t="s">
        <v>301</v>
      </c>
      <c r="G65" s="47">
        <v>11.6</v>
      </c>
      <c r="H65" s="47">
        <v>29.62</v>
      </c>
      <c r="I65" s="47">
        <v>28.7</v>
      </c>
      <c r="J65" s="47">
        <v>30.08</v>
      </c>
      <c r="K65" s="48">
        <v>88.8</v>
      </c>
      <c r="L65" s="48">
        <v>66.599999999999994</v>
      </c>
      <c r="M65" s="48">
        <v>74.8</v>
      </c>
      <c r="N65" s="82">
        <v>0.95</v>
      </c>
      <c r="O65" s="46">
        <v>60</v>
      </c>
      <c r="P65" s="46">
        <v>35</v>
      </c>
      <c r="Q65" s="46">
        <v>36</v>
      </c>
      <c r="R65" s="46">
        <v>107.1</v>
      </c>
      <c r="S65" s="46">
        <v>22.1</v>
      </c>
      <c r="T65" s="59">
        <v>96.1</v>
      </c>
      <c r="U65" s="59">
        <v>73.2</v>
      </c>
      <c r="V65" s="59">
        <v>182.8</v>
      </c>
      <c r="W65" s="49">
        <v>9.1</v>
      </c>
      <c r="X65" s="62">
        <v>24.6</v>
      </c>
      <c r="Y65" s="61">
        <v>76</v>
      </c>
      <c r="Z65" s="61">
        <v>43</v>
      </c>
      <c r="AA65" s="61">
        <v>19</v>
      </c>
      <c r="AB65" s="61">
        <v>15</v>
      </c>
      <c r="AC65" s="61">
        <v>5</v>
      </c>
      <c r="AD65" s="61">
        <v>0</v>
      </c>
      <c r="AE65" s="61">
        <v>11</v>
      </c>
      <c r="AF65" s="61">
        <v>0</v>
      </c>
      <c r="AG65" s="99">
        <v>87.719298245614027</v>
      </c>
      <c r="AH65" s="99">
        <v>19.298245614035086</v>
      </c>
      <c r="AI65" s="99" t="s">
        <v>63</v>
      </c>
    </row>
    <row r="66" spans="1:35" ht="15" customHeight="1" x14ac:dyDescent="0.2">
      <c r="A66" s="70">
        <v>64</v>
      </c>
      <c r="B66" s="79">
        <v>42392</v>
      </c>
      <c r="C66" s="46">
        <v>337</v>
      </c>
      <c r="D66" s="46">
        <v>49</v>
      </c>
      <c r="E66" s="47" t="s">
        <v>118</v>
      </c>
      <c r="F66" s="46" t="s">
        <v>301</v>
      </c>
      <c r="G66" s="47">
        <v>11.6</v>
      </c>
      <c r="H66" s="47">
        <v>29.62</v>
      </c>
      <c r="I66" s="47">
        <v>28.7</v>
      </c>
      <c r="J66" s="47">
        <v>30.08</v>
      </c>
      <c r="K66" s="48">
        <v>86</v>
      </c>
      <c r="L66" s="48">
        <v>61.4</v>
      </c>
      <c r="M66" s="48">
        <v>55.2</v>
      </c>
      <c r="N66" s="82">
        <v>8.9499999999999996E-3</v>
      </c>
      <c r="O66" s="46">
        <v>55</v>
      </c>
      <c r="P66" s="46">
        <v>65</v>
      </c>
      <c r="Q66" s="46">
        <v>36.5</v>
      </c>
      <c r="R66" s="46">
        <v>201.66</v>
      </c>
      <c r="S66" s="46">
        <v>116.66</v>
      </c>
      <c r="T66" s="59">
        <v>99.7</v>
      </c>
      <c r="U66" s="59">
        <v>79.400000000000006</v>
      </c>
      <c r="V66" s="59">
        <v>206.4</v>
      </c>
      <c r="W66" s="49">
        <v>8.8000000000000007</v>
      </c>
      <c r="X66" s="62">
        <v>34.799999999999997</v>
      </c>
      <c r="Y66" s="61">
        <v>78</v>
      </c>
      <c r="Z66" s="61">
        <v>40</v>
      </c>
      <c r="AA66" s="61">
        <v>48</v>
      </c>
      <c r="AB66" s="61">
        <v>36</v>
      </c>
      <c r="AC66" s="61">
        <v>46</v>
      </c>
      <c r="AD66" s="61">
        <v>2</v>
      </c>
      <c r="AE66" s="61">
        <v>7</v>
      </c>
      <c r="AF66" s="61">
        <v>45</v>
      </c>
      <c r="AG66" s="99">
        <v>72.727272727272734</v>
      </c>
      <c r="AH66" s="99">
        <v>31.818181818181817</v>
      </c>
      <c r="AI66" s="99">
        <v>177</v>
      </c>
    </row>
    <row r="67" spans="1:35" ht="15" customHeight="1" x14ac:dyDescent="0.2">
      <c r="A67" s="46">
        <v>65</v>
      </c>
      <c r="B67" s="79">
        <v>42244</v>
      </c>
      <c r="C67" s="46">
        <v>195</v>
      </c>
      <c r="D67" s="46">
        <v>34</v>
      </c>
      <c r="E67" s="47" t="s">
        <v>403</v>
      </c>
      <c r="F67" s="46">
        <v>101011</v>
      </c>
      <c r="G67" s="47">
        <v>32.340000000000003</v>
      </c>
      <c r="H67" s="47">
        <v>24.16</v>
      </c>
      <c r="I67" s="47">
        <v>7.81</v>
      </c>
      <c r="J67" s="47">
        <v>35.69</v>
      </c>
      <c r="K67" s="48">
        <v>72.900000000000006</v>
      </c>
      <c r="L67" s="48">
        <v>32.5</v>
      </c>
      <c r="M67" s="48">
        <v>56.7</v>
      </c>
      <c r="N67" s="82">
        <v>2.97</v>
      </c>
      <c r="O67" s="46">
        <v>60</v>
      </c>
      <c r="P67" s="46">
        <v>50</v>
      </c>
      <c r="Q67" s="46">
        <v>19.5</v>
      </c>
      <c r="R67" s="46">
        <v>87.7</v>
      </c>
      <c r="S67" s="46">
        <v>0</v>
      </c>
      <c r="T67" s="59">
        <v>82.7</v>
      </c>
      <c r="U67" s="59">
        <v>63.4</v>
      </c>
      <c r="V67" s="59">
        <v>170.2</v>
      </c>
      <c r="W67" s="49">
        <v>7.4</v>
      </c>
      <c r="X67" s="62">
        <v>30.8</v>
      </c>
      <c r="Y67" s="61">
        <v>77</v>
      </c>
      <c r="Z67" s="61">
        <v>40</v>
      </c>
      <c r="AA67" s="61">
        <v>46</v>
      </c>
      <c r="AB67" s="61">
        <v>29</v>
      </c>
      <c r="AC67" s="61">
        <v>41</v>
      </c>
      <c r="AD67" s="61">
        <v>5</v>
      </c>
      <c r="AE67" s="61">
        <v>14</v>
      </c>
      <c r="AF67" s="61">
        <v>40</v>
      </c>
      <c r="AG67" s="99">
        <v>73.972602739726028</v>
      </c>
      <c r="AH67" s="99">
        <v>16.43835616438356</v>
      </c>
      <c r="AI67" s="99">
        <v>177</v>
      </c>
    </row>
    <row r="68" spans="1:35" ht="15" customHeight="1" x14ac:dyDescent="0.2">
      <c r="A68" s="46">
        <v>66</v>
      </c>
      <c r="B68" s="79">
        <v>42258</v>
      </c>
      <c r="C68" s="46">
        <v>199</v>
      </c>
      <c r="D68" s="46">
        <v>35</v>
      </c>
      <c r="E68" s="47" t="s">
        <v>403</v>
      </c>
      <c r="F68" s="46">
        <v>101011</v>
      </c>
      <c r="G68" s="47">
        <v>32.340000000000003</v>
      </c>
      <c r="H68" s="47">
        <v>24.16</v>
      </c>
      <c r="I68" s="47">
        <v>7.81</v>
      </c>
      <c r="J68" s="47">
        <v>35.69</v>
      </c>
      <c r="K68" s="48">
        <v>87.3</v>
      </c>
      <c r="L68" s="48">
        <v>54.2</v>
      </c>
      <c r="M68" s="48">
        <v>62.4</v>
      </c>
      <c r="N68" s="82" t="s">
        <v>63</v>
      </c>
      <c r="O68" s="46">
        <v>45</v>
      </c>
      <c r="P68" s="46">
        <v>50</v>
      </c>
      <c r="Q68" s="46">
        <v>13.5</v>
      </c>
      <c r="R68" s="46">
        <v>60</v>
      </c>
      <c r="S68" s="46">
        <v>0</v>
      </c>
      <c r="T68" s="59">
        <v>82.6</v>
      </c>
      <c r="U68" s="59">
        <v>68.599999999999994</v>
      </c>
      <c r="V68" s="59">
        <v>154.1</v>
      </c>
      <c r="W68" s="49">
        <v>7</v>
      </c>
      <c r="X68" s="62">
        <v>33.799999999999997</v>
      </c>
      <c r="Y68" s="61">
        <v>82</v>
      </c>
      <c r="Z68" s="61">
        <v>47</v>
      </c>
      <c r="AA68" s="61">
        <v>47</v>
      </c>
      <c r="AB68" s="61">
        <v>33</v>
      </c>
      <c r="AC68" s="61">
        <v>38</v>
      </c>
      <c r="AD68" s="61">
        <v>9</v>
      </c>
      <c r="AE68" s="61">
        <v>9</v>
      </c>
      <c r="AF68" s="61">
        <v>43</v>
      </c>
      <c r="AG68" s="99">
        <v>73.333333333333329</v>
      </c>
      <c r="AH68" s="99">
        <v>26.666666666666668</v>
      </c>
      <c r="AI68" s="99" t="s">
        <v>63</v>
      </c>
    </row>
    <row r="69" spans="1:35" ht="15" customHeight="1" x14ac:dyDescent="0.2">
      <c r="A69" s="70">
        <v>67</v>
      </c>
      <c r="B69" s="79">
        <v>42264</v>
      </c>
      <c r="C69" s="46">
        <v>217</v>
      </c>
      <c r="D69" s="46">
        <v>37</v>
      </c>
      <c r="E69" s="47" t="s">
        <v>403</v>
      </c>
      <c r="F69" s="46">
        <v>101011</v>
      </c>
      <c r="G69" s="47">
        <v>32.340000000000003</v>
      </c>
      <c r="H69" s="47">
        <v>24.16</v>
      </c>
      <c r="I69" s="47">
        <v>7.81</v>
      </c>
      <c r="J69" s="47">
        <v>35.69</v>
      </c>
      <c r="K69" s="48">
        <v>86.5</v>
      </c>
      <c r="L69" s="48">
        <v>56.4</v>
      </c>
      <c r="M69" s="48">
        <v>68.7</v>
      </c>
      <c r="N69" s="82">
        <v>0.24</v>
      </c>
      <c r="O69" s="46">
        <v>40</v>
      </c>
      <c r="P69" s="46">
        <v>40</v>
      </c>
      <c r="Q69" s="46">
        <v>13</v>
      </c>
      <c r="R69" s="46">
        <v>44.2</v>
      </c>
      <c r="S69" s="46">
        <v>0</v>
      </c>
      <c r="T69" s="59">
        <v>93.5</v>
      </c>
      <c r="U69" s="59">
        <v>78.599999999999994</v>
      </c>
      <c r="V69" s="59">
        <v>178.5</v>
      </c>
      <c r="W69" s="49">
        <v>5.8</v>
      </c>
      <c r="X69" s="62">
        <v>43.7</v>
      </c>
      <c r="Y69" s="61">
        <v>83</v>
      </c>
      <c r="Z69" s="61">
        <v>46</v>
      </c>
      <c r="AA69" s="61">
        <v>35</v>
      </c>
      <c r="AB69" s="61">
        <v>28</v>
      </c>
      <c r="AC69" s="61">
        <v>33</v>
      </c>
      <c r="AD69" s="61">
        <v>2</v>
      </c>
      <c r="AE69" s="61">
        <v>9</v>
      </c>
      <c r="AF69" s="61">
        <v>56</v>
      </c>
      <c r="AG69" s="99">
        <v>72.727272727272734</v>
      </c>
      <c r="AH69" s="99">
        <v>20.588235294117645</v>
      </c>
      <c r="AI69" s="99">
        <v>176.75</v>
      </c>
    </row>
    <row r="70" spans="1:35" ht="15" customHeight="1" x14ac:dyDescent="0.2">
      <c r="A70" s="46">
        <v>68</v>
      </c>
      <c r="B70" s="79">
        <v>42227</v>
      </c>
      <c r="C70" s="46">
        <v>164</v>
      </c>
      <c r="D70" s="46">
        <v>30</v>
      </c>
      <c r="E70" s="47" t="s">
        <v>90</v>
      </c>
      <c r="F70" s="46" t="s">
        <v>302</v>
      </c>
      <c r="G70" s="47">
        <v>22.96</v>
      </c>
      <c r="H70" s="47">
        <v>38.159999999999997</v>
      </c>
      <c r="I70" s="47">
        <v>28.75</v>
      </c>
      <c r="J70" s="47">
        <v>10.130000000000001</v>
      </c>
      <c r="K70" s="48">
        <v>80.400000000000006</v>
      </c>
      <c r="L70" s="48">
        <v>46.1</v>
      </c>
      <c r="M70" s="48">
        <v>56.8</v>
      </c>
      <c r="N70" s="82">
        <v>3.94</v>
      </c>
      <c r="O70" s="46">
        <v>40</v>
      </c>
      <c r="P70" s="46">
        <v>60</v>
      </c>
      <c r="Q70" s="46">
        <v>28.5</v>
      </c>
      <c r="R70" s="46">
        <v>153</v>
      </c>
      <c r="S70" s="46">
        <v>63</v>
      </c>
      <c r="T70" s="59">
        <v>76.5</v>
      </c>
      <c r="U70" s="59">
        <v>59.1</v>
      </c>
      <c r="V70" s="59">
        <v>155</v>
      </c>
      <c r="W70" s="49">
        <v>59.1</v>
      </c>
      <c r="X70" s="62">
        <v>33</v>
      </c>
      <c r="Y70" s="61">
        <v>78</v>
      </c>
      <c r="Z70" s="61">
        <v>44</v>
      </c>
      <c r="AA70" s="61">
        <v>62</v>
      </c>
      <c r="AB70" s="61">
        <v>26</v>
      </c>
      <c r="AC70" s="61">
        <v>39</v>
      </c>
      <c r="AD70" s="61">
        <v>23</v>
      </c>
      <c r="AE70" s="61">
        <v>19</v>
      </c>
      <c r="AF70" s="61">
        <v>19</v>
      </c>
      <c r="AG70" s="99">
        <v>70.886075949367083</v>
      </c>
      <c r="AH70" s="99">
        <v>10.126582278481013</v>
      </c>
      <c r="AI70" s="99" t="s">
        <v>63</v>
      </c>
    </row>
    <row r="71" spans="1:35" ht="15" customHeight="1" x14ac:dyDescent="0.2">
      <c r="A71" s="46">
        <v>69</v>
      </c>
      <c r="B71" s="79">
        <v>42237</v>
      </c>
      <c r="C71" s="46">
        <v>188</v>
      </c>
      <c r="D71" s="46">
        <v>33</v>
      </c>
      <c r="E71" s="47" t="s">
        <v>90</v>
      </c>
      <c r="F71" s="46" t="s">
        <v>302</v>
      </c>
      <c r="G71" s="47">
        <v>22.96</v>
      </c>
      <c r="H71" s="47">
        <v>38.159999999999997</v>
      </c>
      <c r="I71" s="47">
        <v>28.75</v>
      </c>
      <c r="J71" s="47">
        <v>10.130000000000001</v>
      </c>
      <c r="K71" s="48">
        <v>88</v>
      </c>
      <c r="L71" s="48">
        <v>66.8</v>
      </c>
      <c r="M71" s="48">
        <v>62.6</v>
      </c>
      <c r="N71" s="82">
        <v>0.03</v>
      </c>
      <c r="O71" s="46">
        <v>55</v>
      </c>
      <c r="P71" s="46">
        <v>70</v>
      </c>
      <c r="Q71" s="46">
        <v>40.5</v>
      </c>
      <c r="R71" s="46">
        <v>255</v>
      </c>
      <c r="S71" s="46">
        <v>165</v>
      </c>
      <c r="T71" s="59">
        <v>105.6</v>
      </c>
      <c r="U71" s="59">
        <v>82</v>
      </c>
      <c r="V71" s="59">
        <v>218.9</v>
      </c>
      <c r="W71" s="49">
        <v>9.5</v>
      </c>
      <c r="X71" s="62">
        <v>32.4</v>
      </c>
      <c r="Y71" s="61">
        <v>78</v>
      </c>
      <c r="Z71" s="61">
        <v>40</v>
      </c>
      <c r="AA71" s="61">
        <v>69</v>
      </c>
      <c r="AB71" s="61">
        <v>49</v>
      </c>
      <c r="AC71" s="61">
        <v>65</v>
      </c>
      <c r="AD71" s="61">
        <v>5</v>
      </c>
      <c r="AE71" s="61">
        <v>10</v>
      </c>
      <c r="AF71" s="61">
        <v>20</v>
      </c>
      <c r="AG71" s="99">
        <v>79.487179487179489</v>
      </c>
      <c r="AH71" s="99">
        <v>12.820512820512819</v>
      </c>
      <c r="AI71" s="99">
        <v>137.66666666666666</v>
      </c>
    </row>
    <row r="72" spans="1:35" ht="15" customHeight="1" x14ac:dyDescent="0.2">
      <c r="A72" s="70">
        <v>70</v>
      </c>
      <c r="B72" s="79">
        <v>42264</v>
      </c>
      <c r="C72" s="46">
        <v>223</v>
      </c>
      <c r="D72" s="46">
        <v>37</v>
      </c>
      <c r="E72" s="47" t="s">
        <v>90</v>
      </c>
      <c r="F72" s="46" t="s">
        <v>302</v>
      </c>
      <c r="G72" s="47">
        <v>22.96</v>
      </c>
      <c r="H72" s="47">
        <v>38.159999999999997</v>
      </c>
      <c r="I72" s="47">
        <v>28.75</v>
      </c>
      <c r="J72" s="47">
        <v>10.130000000000001</v>
      </c>
      <c r="K72" s="48">
        <v>86.5</v>
      </c>
      <c r="L72" s="48">
        <v>61.6</v>
      </c>
      <c r="M72" s="48">
        <v>68.5</v>
      </c>
      <c r="N72" s="82">
        <v>0.18</v>
      </c>
      <c r="O72" s="46">
        <v>70</v>
      </c>
      <c r="P72" s="46">
        <v>50</v>
      </c>
      <c r="Q72" s="46">
        <v>35.5</v>
      </c>
      <c r="R72" s="46">
        <v>150.80000000000001</v>
      </c>
      <c r="S72" s="46">
        <v>65.8</v>
      </c>
      <c r="T72" s="59">
        <v>97.9</v>
      </c>
      <c r="U72" s="59">
        <v>77</v>
      </c>
      <c r="V72" s="59">
        <v>168.6</v>
      </c>
      <c r="W72" s="59">
        <v>6</v>
      </c>
      <c r="X72" s="60">
        <v>38.5</v>
      </c>
      <c r="Y72" s="61">
        <v>81</v>
      </c>
      <c r="Z72" s="61">
        <v>50</v>
      </c>
      <c r="AA72" s="61">
        <v>32</v>
      </c>
      <c r="AB72" s="61">
        <v>21</v>
      </c>
      <c r="AC72" s="61">
        <v>27</v>
      </c>
      <c r="AD72" s="61">
        <v>5</v>
      </c>
      <c r="AE72" s="61">
        <v>7</v>
      </c>
      <c r="AF72" s="61">
        <v>60</v>
      </c>
      <c r="AG72" s="99">
        <v>82.191780821917803</v>
      </c>
      <c r="AH72" s="99">
        <v>16.43835616438356</v>
      </c>
      <c r="AI72" s="99">
        <v>57</v>
      </c>
    </row>
    <row r="73" spans="1:35" ht="15" customHeight="1" x14ac:dyDescent="0.2">
      <c r="A73" s="46">
        <v>71</v>
      </c>
      <c r="B73" s="79">
        <v>42237</v>
      </c>
      <c r="C73" s="46">
        <v>190</v>
      </c>
      <c r="D73" s="46">
        <v>33</v>
      </c>
      <c r="E73" s="47" t="s">
        <v>90</v>
      </c>
      <c r="F73" s="46" t="s">
        <v>303</v>
      </c>
      <c r="G73" s="47">
        <v>8.66</v>
      </c>
      <c r="H73" s="47">
        <v>34.46</v>
      </c>
      <c r="I73" s="47">
        <v>30.3</v>
      </c>
      <c r="J73" s="47">
        <v>26.59</v>
      </c>
      <c r="K73" s="48">
        <v>88.8</v>
      </c>
      <c r="L73" s="48">
        <v>63.8</v>
      </c>
      <c r="M73" s="48">
        <v>54</v>
      </c>
      <c r="N73" s="82">
        <v>0.14000000000000001</v>
      </c>
      <c r="O73" s="46">
        <v>75</v>
      </c>
      <c r="P73" s="46">
        <v>60</v>
      </c>
      <c r="Q73" s="46">
        <v>38.5</v>
      </c>
      <c r="R73" s="46">
        <v>242</v>
      </c>
      <c r="S73" s="46">
        <v>152</v>
      </c>
      <c r="T73" s="59">
        <v>130.5</v>
      </c>
      <c r="U73" s="59">
        <v>110.5</v>
      </c>
      <c r="V73" s="49">
        <v>224.7</v>
      </c>
      <c r="W73" s="49">
        <v>8.6999999999999993</v>
      </c>
      <c r="X73" s="62">
        <v>31.8</v>
      </c>
      <c r="Y73" s="63">
        <v>82</v>
      </c>
      <c r="Z73" s="61">
        <v>49</v>
      </c>
      <c r="AA73" s="61">
        <v>72</v>
      </c>
      <c r="AB73" s="61">
        <v>56</v>
      </c>
      <c r="AC73" s="61">
        <v>69</v>
      </c>
      <c r="AD73" s="61">
        <v>3</v>
      </c>
      <c r="AE73" s="61">
        <v>13</v>
      </c>
      <c r="AF73" s="61">
        <v>15</v>
      </c>
      <c r="AG73" s="99">
        <v>80.952380952380949</v>
      </c>
      <c r="AH73" s="99">
        <v>23.809523809523807</v>
      </c>
      <c r="AI73" s="99" t="s">
        <v>63</v>
      </c>
    </row>
    <row r="74" spans="1:35" ht="15" customHeight="1" x14ac:dyDescent="0.2">
      <c r="A74" s="46">
        <v>72</v>
      </c>
      <c r="B74" s="79">
        <v>42258</v>
      </c>
      <c r="C74" s="46">
        <v>201</v>
      </c>
      <c r="D74" s="46">
        <v>35</v>
      </c>
      <c r="E74" s="47" t="s">
        <v>90</v>
      </c>
      <c r="F74" s="46" t="s">
        <v>303</v>
      </c>
      <c r="G74" s="47">
        <v>8.66</v>
      </c>
      <c r="H74" s="47">
        <v>34.46</v>
      </c>
      <c r="I74" s="47">
        <v>30.3</v>
      </c>
      <c r="J74" s="47">
        <v>26.59</v>
      </c>
      <c r="K74" s="48">
        <v>87.9</v>
      </c>
      <c r="L74" s="48">
        <v>65.5</v>
      </c>
      <c r="M74" s="48">
        <v>70.099999999999994</v>
      </c>
      <c r="N74" s="82" t="s">
        <v>63</v>
      </c>
      <c r="O74" s="46">
        <v>60</v>
      </c>
      <c r="P74" s="46">
        <v>65</v>
      </c>
      <c r="Q74" s="46">
        <v>73.5</v>
      </c>
      <c r="R74" s="46">
        <v>429</v>
      </c>
      <c r="S74" s="46">
        <v>339</v>
      </c>
      <c r="T74" s="59">
        <v>87.9</v>
      </c>
      <c r="U74" s="59">
        <v>73.3</v>
      </c>
      <c r="V74" s="49">
        <v>162.80000000000001</v>
      </c>
      <c r="W74" s="49">
        <v>5.5</v>
      </c>
      <c r="X74" s="62">
        <v>42.6</v>
      </c>
      <c r="Y74" s="63">
        <v>85</v>
      </c>
      <c r="Z74" s="61">
        <v>48</v>
      </c>
      <c r="AA74" s="61">
        <v>57</v>
      </c>
      <c r="AB74" s="61">
        <v>44</v>
      </c>
      <c r="AC74" s="61">
        <v>51</v>
      </c>
      <c r="AD74" s="61">
        <v>6</v>
      </c>
      <c r="AE74" s="61">
        <v>11</v>
      </c>
      <c r="AF74" s="61">
        <v>32</v>
      </c>
      <c r="AG74" s="99">
        <v>63.636363636363633</v>
      </c>
      <c r="AH74" s="99">
        <v>22.077922077922079</v>
      </c>
      <c r="AI74" s="99">
        <v>171</v>
      </c>
    </row>
    <row r="75" spans="1:35" ht="15" customHeight="1" x14ac:dyDescent="0.2">
      <c r="A75" s="70">
        <v>73</v>
      </c>
      <c r="B75" s="79">
        <v>42297</v>
      </c>
      <c r="C75" s="46">
        <v>257</v>
      </c>
      <c r="D75" s="46">
        <v>41</v>
      </c>
      <c r="E75" s="47" t="s">
        <v>90</v>
      </c>
      <c r="F75" s="46" t="s">
        <v>303</v>
      </c>
      <c r="G75" s="47">
        <v>8.66</v>
      </c>
      <c r="H75" s="47">
        <v>34.46</v>
      </c>
      <c r="I75" s="47">
        <v>30.3</v>
      </c>
      <c r="J75" s="47">
        <v>26.59</v>
      </c>
      <c r="K75" s="48">
        <v>91.7</v>
      </c>
      <c r="L75" s="48">
        <v>72.400000000000006</v>
      </c>
      <c r="M75" s="48">
        <v>58.7</v>
      </c>
      <c r="N75" s="82">
        <v>0.61</v>
      </c>
      <c r="O75" s="46">
        <v>50</v>
      </c>
      <c r="P75" s="46">
        <v>70</v>
      </c>
      <c r="Q75" s="46">
        <v>37.5</v>
      </c>
      <c r="R75" s="46">
        <v>223.1</v>
      </c>
      <c r="S75" s="46">
        <v>138.1</v>
      </c>
      <c r="T75" s="59">
        <v>101.2</v>
      </c>
      <c r="U75" s="59">
        <v>79.400000000000006</v>
      </c>
      <c r="V75" s="49">
        <v>219.1</v>
      </c>
      <c r="W75" s="49">
        <v>9.6</v>
      </c>
      <c r="X75" s="62">
        <v>30.9</v>
      </c>
      <c r="Y75" s="63">
        <v>78</v>
      </c>
      <c r="Z75" s="61">
        <v>38</v>
      </c>
      <c r="AA75" s="61">
        <v>57</v>
      </c>
      <c r="AB75" s="61">
        <v>41</v>
      </c>
      <c r="AC75" s="61">
        <v>52</v>
      </c>
      <c r="AD75" s="61">
        <v>5</v>
      </c>
      <c r="AE75" s="61">
        <v>14</v>
      </c>
      <c r="AF75" s="61">
        <v>29</v>
      </c>
      <c r="AG75" s="99">
        <v>79.729729729729726</v>
      </c>
      <c r="AH75" s="99">
        <v>25.333333333333336</v>
      </c>
      <c r="AI75" s="99">
        <v>109.6</v>
      </c>
    </row>
    <row r="76" spans="1:35" ht="15" customHeight="1" x14ac:dyDescent="0.2">
      <c r="A76" s="46">
        <v>74</v>
      </c>
      <c r="B76" s="79">
        <v>42278</v>
      </c>
      <c r="C76" s="46">
        <v>228</v>
      </c>
      <c r="D76" s="46">
        <v>38</v>
      </c>
      <c r="E76" s="47" t="s">
        <v>85</v>
      </c>
      <c r="F76" s="46" t="s">
        <v>304</v>
      </c>
      <c r="G76" s="47">
        <v>33.04</v>
      </c>
      <c r="H76" s="47">
        <v>29.05</v>
      </c>
      <c r="I76" s="47">
        <v>5.0999999999999996</v>
      </c>
      <c r="J76" s="47">
        <v>32.82</v>
      </c>
      <c r="K76" s="48">
        <v>85.5</v>
      </c>
      <c r="L76" s="48">
        <v>49.9</v>
      </c>
      <c r="M76" s="48">
        <v>73.5</v>
      </c>
      <c r="N76" s="82">
        <v>3.4000000000000002E-2</v>
      </c>
      <c r="O76" s="46">
        <v>30</v>
      </c>
      <c r="P76" s="46">
        <v>60</v>
      </c>
      <c r="Q76" s="46">
        <v>45.5</v>
      </c>
      <c r="R76" s="46">
        <v>232</v>
      </c>
      <c r="S76" s="46">
        <v>147</v>
      </c>
      <c r="T76" s="59">
        <v>101.8</v>
      </c>
      <c r="U76" s="59">
        <v>93.1</v>
      </c>
      <c r="V76" s="59">
        <v>147.30000000000001</v>
      </c>
      <c r="W76" s="49">
        <v>4.9000000000000004</v>
      </c>
      <c r="X76" s="60">
        <v>39.4</v>
      </c>
      <c r="Y76" s="61">
        <v>89</v>
      </c>
      <c r="Z76" s="61">
        <v>62</v>
      </c>
      <c r="AA76" s="61">
        <v>40</v>
      </c>
      <c r="AB76" s="61">
        <v>31</v>
      </c>
      <c r="AC76" s="61">
        <v>33</v>
      </c>
      <c r="AD76" s="61">
        <v>7</v>
      </c>
      <c r="AE76" s="61">
        <v>13</v>
      </c>
      <c r="AF76" s="61">
        <v>47</v>
      </c>
      <c r="AG76" s="99">
        <v>81.818181818181827</v>
      </c>
      <c r="AH76" s="99">
        <v>33.766233766233768</v>
      </c>
      <c r="AI76" s="99">
        <v>185</v>
      </c>
    </row>
    <row r="77" spans="1:35" ht="15" customHeight="1" x14ac:dyDescent="0.2">
      <c r="A77" s="46">
        <v>75</v>
      </c>
      <c r="B77" s="79">
        <v>42283</v>
      </c>
      <c r="C77" s="46">
        <v>237</v>
      </c>
      <c r="D77" s="46">
        <v>39</v>
      </c>
      <c r="E77" s="47" t="s">
        <v>85</v>
      </c>
      <c r="F77" s="46" t="s">
        <v>304</v>
      </c>
      <c r="G77" s="47">
        <v>33.04</v>
      </c>
      <c r="H77" s="47">
        <v>29.05</v>
      </c>
      <c r="I77" s="47">
        <v>5.0999999999999996</v>
      </c>
      <c r="J77" s="47">
        <v>32.82</v>
      </c>
      <c r="K77" s="48">
        <v>93.8</v>
      </c>
      <c r="L77" s="48">
        <v>74</v>
      </c>
      <c r="M77" s="48">
        <v>67.5</v>
      </c>
      <c r="N77" s="82">
        <v>7.8E-2</v>
      </c>
      <c r="O77" s="46">
        <v>50</v>
      </c>
      <c r="P77" s="46">
        <v>40</v>
      </c>
      <c r="Q77" s="46">
        <v>27</v>
      </c>
      <c r="R77" s="46">
        <v>91.8</v>
      </c>
      <c r="S77" s="46">
        <v>6.8</v>
      </c>
      <c r="T77" s="59">
        <v>87.1</v>
      </c>
      <c r="U77" s="59">
        <v>78.900000000000006</v>
      </c>
      <c r="V77" s="59">
        <v>140.6</v>
      </c>
      <c r="W77" s="49">
        <v>5.3</v>
      </c>
      <c r="X77" s="60">
        <v>36.700000000000003</v>
      </c>
      <c r="Y77" s="61">
        <v>89</v>
      </c>
      <c r="Z77" s="61">
        <v>59</v>
      </c>
      <c r="AA77" s="61">
        <v>42</v>
      </c>
      <c r="AB77" s="61">
        <v>31</v>
      </c>
      <c r="AC77" s="61">
        <v>32</v>
      </c>
      <c r="AD77" s="61">
        <v>9</v>
      </c>
      <c r="AE77" s="61">
        <v>7</v>
      </c>
      <c r="AF77" s="61">
        <v>51</v>
      </c>
      <c r="AG77" s="99">
        <v>81.944444444444443</v>
      </c>
      <c r="AH77" s="99">
        <v>36.111111111111107</v>
      </c>
      <c r="AI77" s="99">
        <v>229.57142857142858</v>
      </c>
    </row>
    <row r="78" spans="1:35" ht="15" customHeight="1" x14ac:dyDescent="0.2">
      <c r="A78" s="70">
        <v>76</v>
      </c>
      <c r="B78" s="79">
        <v>42306</v>
      </c>
      <c r="C78" s="46">
        <v>268</v>
      </c>
      <c r="D78" s="46">
        <v>42</v>
      </c>
      <c r="E78" s="47" t="s">
        <v>85</v>
      </c>
      <c r="F78" s="46" t="s">
        <v>304</v>
      </c>
      <c r="G78" s="47">
        <v>33.04</v>
      </c>
      <c r="H78" s="47">
        <v>29.05</v>
      </c>
      <c r="I78" s="47">
        <v>5.0999999999999996</v>
      </c>
      <c r="J78" s="47">
        <v>32.82</v>
      </c>
      <c r="K78" s="48">
        <v>92.5</v>
      </c>
      <c r="L78" s="48">
        <v>67.7</v>
      </c>
      <c r="M78" s="48">
        <v>65.099999999999994</v>
      </c>
      <c r="N78" s="82">
        <v>0.27</v>
      </c>
      <c r="O78" s="46">
        <v>45</v>
      </c>
      <c r="P78" s="46">
        <v>70</v>
      </c>
      <c r="Q78" s="46">
        <v>26.5</v>
      </c>
      <c r="R78" s="46">
        <v>157</v>
      </c>
      <c r="S78" s="46">
        <v>72</v>
      </c>
      <c r="T78" s="59">
        <v>95</v>
      </c>
      <c r="U78" s="59">
        <v>84.8</v>
      </c>
      <c r="V78" s="59">
        <v>156.30000000000001</v>
      </c>
      <c r="W78" s="49">
        <v>5.0999999999999996</v>
      </c>
      <c r="X78" s="60">
        <v>44.1</v>
      </c>
      <c r="Y78" s="61">
        <v>88</v>
      </c>
      <c r="Z78" s="61">
        <v>55</v>
      </c>
      <c r="AA78" s="61">
        <v>35</v>
      </c>
      <c r="AB78" s="61">
        <v>30</v>
      </c>
      <c r="AC78" s="61">
        <v>33</v>
      </c>
      <c r="AD78" s="61">
        <v>2</v>
      </c>
      <c r="AE78" s="61">
        <v>5</v>
      </c>
      <c r="AF78" s="61">
        <v>60</v>
      </c>
      <c r="AG78" s="99">
        <v>77.941176470588232</v>
      </c>
      <c r="AH78" s="99">
        <v>37.313432835820898</v>
      </c>
      <c r="AI78" s="99" t="s">
        <v>63</v>
      </c>
    </row>
    <row r="79" spans="1:35" ht="15" customHeight="1" x14ac:dyDescent="0.2">
      <c r="A79" s="46">
        <v>77</v>
      </c>
      <c r="B79" s="79">
        <v>42285</v>
      </c>
      <c r="C79" s="46">
        <v>246</v>
      </c>
      <c r="D79" s="46">
        <v>40</v>
      </c>
      <c r="E79" s="46" t="s">
        <v>402</v>
      </c>
      <c r="F79" s="46">
        <v>2748</v>
      </c>
      <c r="G79" s="47">
        <v>29.09</v>
      </c>
      <c r="H79" s="47">
        <v>36.97</v>
      </c>
      <c r="I79" s="47">
        <v>10.91</v>
      </c>
      <c r="J79" s="47">
        <v>23.03</v>
      </c>
      <c r="K79" s="48">
        <v>90.4</v>
      </c>
      <c r="L79" s="48">
        <v>64.2</v>
      </c>
      <c r="M79" s="48">
        <v>70.900000000000006</v>
      </c>
      <c r="N79" s="82">
        <v>0.19</v>
      </c>
      <c r="O79" s="46">
        <v>65</v>
      </c>
      <c r="P79" s="46">
        <v>75</v>
      </c>
      <c r="Q79" s="46">
        <v>17</v>
      </c>
      <c r="R79" s="46">
        <v>108.3</v>
      </c>
      <c r="S79" s="46">
        <v>23.3</v>
      </c>
      <c r="T79" s="59">
        <v>79</v>
      </c>
      <c r="U79" s="59">
        <v>64.3</v>
      </c>
      <c r="V79" s="59">
        <v>146</v>
      </c>
      <c r="W79" s="49">
        <v>5.8</v>
      </c>
      <c r="X79" s="62">
        <v>34.5</v>
      </c>
      <c r="Y79" s="61">
        <v>82</v>
      </c>
      <c r="Z79" s="61">
        <v>47</v>
      </c>
      <c r="AA79" s="61">
        <v>71</v>
      </c>
      <c r="AB79" s="61">
        <v>51</v>
      </c>
      <c r="AC79" s="61">
        <v>62</v>
      </c>
      <c r="AD79" s="61">
        <v>8</v>
      </c>
      <c r="AE79" s="61">
        <v>5</v>
      </c>
      <c r="AF79" s="61">
        <v>24</v>
      </c>
      <c r="AG79" s="99">
        <v>75.714285714285708</v>
      </c>
      <c r="AH79" s="99">
        <v>25.714285714285712</v>
      </c>
      <c r="AI79" s="99" t="s">
        <v>63</v>
      </c>
    </row>
    <row r="80" spans="1:35" ht="15" customHeight="1" x14ac:dyDescent="0.2">
      <c r="A80" s="46">
        <v>78</v>
      </c>
      <c r="B80" s="79">
        <v>42399</v>
      </c>
      <c r="C80" s="46">
        <v>343</v>
      </c>
      <c r="D80" s="46">
        <v>50</v>
      </c>
      <c r="E80" s="46" t="s">
        <v>402</v>
      </c>
      <c r="F80" s="46">
        <v>2748</v>
      </c>
      <c r="G80" s="47">
        <v>29.09</v>
      </c>
      <c r="H80" s="47">
        <v>36.97</v>
      </c>
      <c r="I80" s="47">
        <v>10.91</v>
      </c>
      <c r="J80" s="47">
        <v>23.03</v>
      </c>
      <c r="K80" s="48">
        <v>83.2</v>
      </c>
      <c r="L80" s="48">
        <v>40.200000000000003</v>
      </c>
      <c r="M80" s="48">
        <v>52.6</v>
      </c>
      <c r="N80" s="82">
        <v>0.4</v>
      </c>
      <c r="O80" s="46">
        <v>45</v>
      </c>
      <c r="P80" s="46">
        <v>45</v>
      </c>
      <c r="Q80" s="46">
        <v>25</v>
      </c>
      <c r="R80" s="46">
        <v>53.12</v>
      </c>
      <c r="S80" s="46">
        <v>0</v>
      </c>
      <c r="T80" s="59">
        <v>81</v>
      </c>
      <c r="U80" s="59">
        <v>68.900000000000006</v>
      </c>
      <c r="V80" s="59">
        <v>149.30000000000001</v>
      </c>
      <c r="W80" s="49">
        <v>6.8</v>
      </c>
      <c r="X80" s="62">
        <v>32.9</v>
      </c>
      <c r="Y80" s="61">
        <v>84</v>
      </c>
      <c r="Z80" s="61">
        <v>48</v>
      </c>
      <c r="AA80" s="61">
        <v>46</v>
      </c>
      <c r="AB80" s="61">
        <v>34</v>
      </c>
      <c r="AC80" s="61">
        <v>39</v>
      </c>
      <c r="AD80" s="61">
        <v>7</v>
      </c>
      <c r="AE80" s="61">
        <v>14</v>
      </c>
      <c r="AF80" s="61">
        <v>40</v>
      </c>
      <c r="AG80" s="99">
        <v>59.701492537313428</v>
      </c>
      <c r="AH80" s="99">
        <v>22.388059701492537</v>
      </c>
      <c r="AI80" s="99">
        <v>189.33333333333334</v>
      </c>
    </row>
    <row r="81" spans="1:35" ht="15" customHeight="1" x14ac:dyDescent="0.2">
      <c r="A81" s="70">
        <v>79</v>
      </c>
      <c r="B81" s="79">
        <v>42392</v>
      </c>
      <c r="C81" s="46">
        <v>336</v>
      </c>
      <c r="D81" s="46">
        <v>49</v>
      </c>
      <c r="E81" s="47" t="s">
        <v>400</v>
      </c>
      <c r="F81" s="46">
        <v>2748</v>
      </c>
      <c r="G81" s="47">
        <v>29.09</v>
      </c>
      <c r="H81" s="47">
        <v>36.97</v>
      </c>
      <c r="I81" s="47">
        <v>10.91</v>
      </c>
      <c r="J81" s="47">
        <v>23.03</v>
      </c>
      <c r="K81" s="48">
        <v>92.5</v>
      </c>
      <c r="L81" s="48">
        <v>67.099999999999994</v>
      </c>
      <c r="M81" s="48">
        <v>67.900000000000006</v>
      </c>
      <c r="N81" s="82">
        <v>1.7000000000000001E-2</v>
      </c>
      <c r="O81" s="46">
        <v>45</v>
      </c>
      <c r="P81" s="46">
        <v>50</v>
      </c>
      <c r="Q81" s="46">
        <v>29.5</v>
      </c>
      <c r="R81" s="46">
        <v>125.3</v>
      </c>
      <c r="S81" s="46">
        <v>40.369999999999997</v>
      </c>
      <c r="T81" s="59">
        <v>95.8</v>
      </c>
      <c r="U81" s="59">
        <v>74.5</v>
      </c>
      <c r="V81" s="59">
        <v>198</v>
      </c>
      <c r="W81" s="49">
        <v>9.1999999999999993</v>
      </c>
      <c r="X81" s="62">
        <v>28.2</v>
      </c>
      <c r="Y81" s="61">
        <v>77</v>
      </c>
      <c r="Z81" s="61">
        <v>39</v>
      </c>
      <c r="AA81" s="61">
        <v>72</v>
      </c>
      <c r="AB81" s="61">
        <v>51</v>
      </c>
      <c r="AC81" s="61">
        <v>68</v>
      </c>
      <c r="AD81" s="61">
        <v>4</v>
      </c>
      <c r="AE81" s="61">
        <v>7</v>
      </c>
      <c r="AF81" s="61">
        <v>21</v>
      </c>
      <c r="AG81" s="99">
        <v>69.696969696969703</v>
      </c>
      <c r="AH81" s="99">
        <v>27.27272727272727</v>
      </c>
      <c r="AI81" s="99" t="s">
        <v>63</v>
      </c>
    </row>
    <row r="82" spans="1:35" ht="15" customHeight="1" x14ac:dyDescent="0.2">
      <c r="A82" s="46">
        <v>80</v>
      </c>
      <c r="B82" s="79">
        <v>42237</v>
      </c>
      <c r="C82" s="46">
        <v>182</v>
      </c>
      <c r="D82" s="46">
        <v>33</v>
      </c>
      <c r="E82" s="47" t="s">
        <v>85</v>
      </c>
      <c r="F82" s="46" t="s">
        <v>305</v>
      </c>
      <c r="G82" s="47">
        <v>33.04</v>
      </c>
      <c r="H82" s="47">
        <v>29.05</v>
      </c>
      <c r="I82" s="47">
        <v>5.0999999999999996</v>
      </c>
      <c r="J82" s="47">
        <v>32.82</v>
      </c>
      <c r="K82" s="48">
        <v>89.5</v>
      </c>
      <c r="L82" s="48">
        <v>59.7</v>
      </c>
      <c r="M82" s="48">
        <v>63.6</v>
      </c>
      <c r="N82" s="82">
        <v>1.2999999999999999E-2</v>
      </c>
      <c r="O82" s="46">
        <v>50</v>
      </c>
      <c r="P82" s="46">
        <v>45</v>
      </c>
      <c r="Q82" s="46">
        <v>29</v>
      </c>
      <c r="R82" s="46">
        <v>117</v>
      </c>
      <c r="S82" s="46">
        <v>27</v>
      </c>
      <c r="T82" s="59">
        <v>90.5</v>
      </c>
      <c r="U82" s="59">
        <v>75.099999999999994</v>
      </c>
      <c r="V82" s="59">
        <v>169.2</v>
      </c>
      <c r="W82" s="49">
        <v>7.3</v>
      </c>
      <c r="X82" s="62">
        <v>32.299999999999997</v>
      </c>
      <c r="Y82" s="61">
        <v>79</v>
      </c>
      <c r="Z82" s="61">
        <v>44</v>
      </c>
      <c r="AA82" s="61">
        <v>44</v>
      </c>
      <c r="AB82" s="61">
        <v>28</v>
      </c>
      <c r="AC82" s="61">
        <v>36</v>
      </c>
      <c r="AD82" s="61">
        <v>8</v>
      </c>
      <c r="AE82" s="61">
        <v>26</v>
      </c>
      <c r="AF82" s="61">
        <v>30</v>
      </c>
      <c r="AG82" s="99">
        <v>81.707317073170728</v>
      </c>
      <c r="AH82" s="99">
        <v>25.609756097560975</v>
      </c>
      <c r="AI82" s="99">
        <v>149.5</v>
      </c>
    </row>
    <row r="83" spans="1:35" ht="15" customHeight="1" x14ac:dyDescent="0.2">
      <c r="A83" s="46">
        <v>81</v>
      </c>
      <c r="B83" s="79">
        <v>42278</v>
      </c>
      <c r="C83" s="46">
        <v>229</v>
      </c>
      <c r="D83" s="46">
        <v>38</v>
      </c>
      <c r="E83" s="47" t="s">
        <v>85</v>
      </c>
      <c r="F83" s="46" t="s">
        <v>305</v>
      </c>
      <c r="G83" s="47">
        <v>33.04</v>
      </c>
      <c r="H83" s="47">
        <v>29.05</v>
      </c>
      <c r="I83" s="47">
        <v>5.0999999999999996</v>
      </c>
      <c r="J83" s="47">
        <v>32.82</v>
      </c>
      <c r="K83" s="48">
        <v>81.3</v>
      </c>
      <c r="L83" s="48">
        <v>43.5</v>
      </c>
      <c r="M83" s="48">
        <v>40.799999999999997</v>
      </c>
      <c r="N83" s="82">
        <v>0</v>
      </c>
      <c r="O83" s="46">
        <v>50</v>
      </c>
      <c r="P83" s="46">
        <v>50</v>
      </c>
      <c r="Q83" s="46">
        <v>40</v>
      </c>
      <c r="R83" s="46">
        <v>170</v>
      </c>
      <c r="S83" s="46">
        <v>85</v>
      </c>
      <c r="T83" s="59">
        <v>73</v>
      </c>
      <c r="U83" s="59">
        <v>57.3</v>
      </c>
      <c r="V83" s="49">
        <v>136</v>
      </c>
      <c r="W83" s="49">
        <v>6.1</v>
      </c>
      <c r="X83" s="62">
        <v>36.4</v>
      </c>
      <c r="Y83" s="63">
        <v>76</v>
      </c>
      <c r="Z83" s="61">
        <v>42</v>
      </c>
      <c r="AA83" s="61">
        <v>36</v>
      </c>
      <c r="AB83" s="61">
        <v>19</v>
      </c>
      <c r="AC83" s="61">
        <v>26</v>
      </c>
      <c r="AD83" s="61">
        <v>11</v>
      </c>
      <c r="AE83" s="61">
        <v>20</v>
      </c>
      <c r="AF83" s="61">
        <v>44</v>
      </c>
      <c r="AG83" s="99">
        <v>87.341772151898738</v>
      </c>
      <c r="AH83" s="99">
        <v>39.24050632911392</v>
      </c>
      <c r="AI83" s="99">
        <v>174.83333333333334</v>
      </c>
    </row>
    <row r="84" spans="1:35" ht="15" customHeight="1" x14ac:dyDescent="0.2">
      <c r="A84" s="70">
        <v>82</v>
      </c>
      <c r="B84" s="79">
        <v>42283</v>
      </c>
      <c r="C84" s="46">
        <v>238</v>
      </c>
      <c r="D84" s="46">
        <v>39</v>
      </c>
      <c r="E84" s="47" t="s">
        <v>85</v>
      </c>
      <c r="F84" s="46" t="s">
        <v>305</v>
      </c>
      <c r="G84" s="47">
        <v>33.04</v>
      </c>
      <c r="H84" s="47">
        <v>29.05</v>
      </c>
      <c r="I84" s="47">
        <v>5.0999999999999996</v>
      </c>
      <c r="J84" s="47">
        <v>32.82</v>
      </c>
      <c r="K84" s="48">
        <v>89</v>
      </c>
      <c r="L84" s="48">
        <v>61.8</v>
      </c>
      <c r="M84" s="48">
        <v>64.900000000000006</v>
      </c>
      <c r="N84" s="82">
        <v>2.1000000000000001E-2</v>
      </c>
      <c r="O84" s="46">
        <v>70</v>
      </c>
      <c r="P84" s="46">
        <v>70</v>
      </c>
      <c r="Q84" s="46">
        <v>20.5</v>
      </c>
      <c r="R84" s="46">
        <v>121.9</v>
      </c>
      <c r="S84" s="46">
        <v>36.9</v>
      </c>
      <c r="T84" s="59">
        <v>85.4</v>
      </c>
      <c r="U84" s="59">
        <v>72.099999999999994</v>
      </c>
      <c r="V84" s="49">
        <v>163.69999999999999</v>
      </c>
      <c r="W84" s="49">
        <v>7.3</v>
      </c>
      <c r="X84" s="62">
        <v>33.299999999999997</v>
      </c>
      <c r="Y84" s="63">
        <v>83</v>
      </c>
      <c r="Z84" s="61">
        <v>45</v>
      </c>
      <c r="AA84" s="61">
        <v>42</v>
      </c>
      <c r="AB84" s="61">
        <v>32</v>
      </c>
      <c r="AC84" s="61">
        <v>37</v>
      </c>
      <c r="AD84" s="61">
        <v>5</v>
      </c>
      <c r="AE84" s="61">
        <v>10</v>
      </c>
      <c r="AF84" s="61">
        <v>48</v>
      </c>
      <c r="AG84" s="99">
        <v>86.666666666666671</v>
      </c>
      <c r="AH84" s="99">
        <v>36.986301369863014</v>
      </c>
      <c r="AI84" s="99" t="s">
        <v>63</v>
      </c>
    </row>
    <row r="85" spans="1:35" ht="15" customHeight="1" x14ac:dyDescent="0.2">
      <c r="A85" s="46">
        <v>83</v>
      </c>
      <c r="B85" s="79">
        <v>42278</v>
      </c>
      <c r="C85" s="46">
        <v>232</v>
      </c>
      <c r="D85" s="46">
        <v>38</v>
      </c>
      <c r="E85" s="47" t="s">
        <v>114</v>
      </c>
      <c r="F85" s="46" t="s">
        <v>306</v>
      </c>
      <c r="G85" s="47">
        <v>15.33</v>
      </c>
      <c r="H85" s="47">
        <v>34.67</v>
      </c>
      <c r="I85" s="47">
        <v>32</v>
      </c>
      <c r="J85" s="47">
        <v>18</v>
      </c>
      <c r="K85" s="48">
        <v>64.8</v>
      </c>
      <c r="L85" s="48">
        <v>27.7</v>
      </c>
      <c r="M85" s="48">
        <v>68.900000000000006</v>
      </c>
      <c r="N85" s="82">
        <v>0.35</v>
      </c>
      <c r="O85" s="46">
        <v>40</v>
      </c>
      <c r="P85" s="46">
        <v>70</v>
      </c>
      <c r="Q85" s="46">
        <v>19.5</v>
      </c>
      <c r="R85" s="46">
        <v>116</v>
      </c>
      <c r="S85" s="46">
        <v>31</v>
      </c>
      <c r="T85" s="59">
        <v>110.8</v>
      </c>
      <c r="U85" s="59">
        <v>96</v>
      </c>
      <c r="V85" s="49">
        <v>186</v>
      </c>
      <c r="W85" s="49">
        <v>7.1</v>
      </c>
      <c r="X85" s="62">
        <v>37.299999999999997</v>
      </c>
      <c r="Y85" s="63">
        <v>82</v>
      </c>
      <c r="Z85" s="61">
        <v>50</v>
      </c>
      <c r="AA85" s="61">
        <v>30</v>
      </c>
      <c r="AB85" s="61">
        <v>22</v>
      </c>
      <c r="AC85" s="61">
        <v>26</v>
      </c>
      <c r="AD85" s="61">
        <v>4</v>
      </c>
      <c r="AE85" s="61">
        <v>21</v>
      </c>
      <c r="AF85" s="61">
        <v>49</v>
      </c>
      <c r="AG85" s="99">
        <v>84.146341463414629</v>
      </c>
      <c r="AH85" s="99">
        <v>42.68292682926829</v>
      </c>
      <c r="AI85" s="99" t="s">
        <v>63</v>
      </c>
    </row>
    <row r="86" spans="1:35" ht="15" customHeight="1" x14ac:dyDescent="0.2">
      <c r="A86" s="46">
        <v>84</v>
      </c>
      <c r="B86" s="79">
        <v>42283</v>
      </c>
      <c r="C86" s="46">
        <v>239</v>
      </c>
      <c r="D86" s="46">
        <v>39</v>
      </c>
      <c r="E86" s="47" t="s">
        <v>114</v>
      </c>
      <c r="F86" s="46" t="s">
        <v>306</v>
      </c>
      <c r="G86" s="47">
        <v>15.33</v>
      </c>
      <c r="H86" s="47">
        <v>34.67</v>
      </c>
      <c r="I86" s="47">
        <v>32</v>
      </c>
      <c r="J86" s="47">
        <v>18</v>
      </c>
      <c r="K86" s="48">
        <v>76.8</v>
      </c>
      <c r="L86" s="48">
        <v>41</v>
      </c>
      <c r="M86" s="48">
        <v>52.4</v>
      </c>
      <c r="N86" s="82">
        <v>0.53</v>
      </c>
      <c r="O86" s="46">
        <v>40</v>
      </c>
      <c r="P86" s="46">
        <v>65</v>
      </c>
      <c r="Q86" s="46">
        <v>20.5</v>
      </c>
      <c r="R86" s="46">
        <v>113.2</v>
      </c>
      <c r="S86" s="46">
        <v>28.2</v>
      </c>
      <c r="T86" s="59">
        <v>94.1</v>
      </c>
      <c r="U86" s="59">
        <v>72.3</v>
      </c>
      <c r="V86" s="49">
        <v>194.1</v>
      </c>
      <c r="W86" s="49">
        <v>9.3000000000000007</v>
      </c>
      <c r="X86" s="62">
        <v>28.2</v>
      </c>
      <c r="Y86" s="63">
        <v>75</v>
      </c>
      <c r="Z86" s="61">
        <v>39</v>
      </c>
      <c r="AA86" s="61">
        <v>46</v>
      </c>
      <c r="AB86" s="61">
        <v>30</v>
      </c>
      <c r="AC86" s="61">
        <v>40</v>
      </c>
      <c r="AD86" s="61">
        <v>6</v>
      </c>
      <c r="AE86" s="61">
        <v>14</v>
      </c>
      <c r="AF86" s="61">
        <v>41</v>
      </c>
      <c r="AG86" s="99">
        <v>82</v>
      </c>
      <c r="AH86" s="99">
        <v>38.461538461538467</v>
      </c>
      <c r="AI86" s="99">
        <v>147.75</v>
      </c>
    </row>
    <row r="87" spans="1:35" ht="15" customHeight="1" x14ac:dyDescent="0.2">
      <c r="A87" s="70">
        <v>85</v>
      </c>
      <c r="B87" s="79">
        <v>42285</v>
      </c>
      <c r="C87" s="46">
        <v>247</v>
      </c>
      <c r="D87" s="46">
        <v>40</v>
      </c>
      <c r="E87" s="47" t="s">
        <v>114</v>
      </c>
      <c r="F87" s="46" t="s">
        <v>306</v>
      </c>
      <c r="G87" s="47">
        <v>15.33</v>
      </c>
      <c r="H87" s="47">
        <v>34.67</v>
      </c>
      <c r="I87" s="47">
        <v>32</v>
      </c>
      <c r="J87" s="47">
        <v>18</v>
      </c>
      <c r="K87" s="48">
        <v>79.5</v>
      </c>
      <c r="L87" s="48">
        <v>52</v>
      </c>
      <c r="M87" s="48">
        <v>54.4</v>
      </c>
      <c r="N87" s="82">
        <v>0.16</v>
      </c>
      <c r="O87" s="46">
        <v>40</v>
      </c>
      <c r="P87" s="46">
        <v>55</v>
      </c>
      <c r="Q87" s="46">
        <v>23.5</v>
      </c>
      <c r="R87" s="46">
        <v>109.8</v>
      </c>
      <c r="S87" s="46">
        <v>24.8</v>
      </c>
      <c r="T87" s="59">
        <v>103.3</v>
      </c>
      <c r="U87" s="59">
        <v>79.5</v>
      </c>
      <c r="V87" s="49">
        <v>216.2</v>
      </c>
      <c r="W87" s="49">
        <v>9.6</v>
      </c>
      <c r="X87" s="62">
        <v>29.9</v>
      </c>
      <c r="Y87" s="63">
        <v>76</v>
      </c>
      <c r="Z87" s="61">
        <v>38</v>
      </c>
      <c r="AA87" s="61">
        <v>37</v>
      </c>
      <c r="AB87" s="61">
        <v>26</v>
      </c>
      <c r="AC87" s="61">
        <v>35</v>
      </c>
      <c r="AD87" s="61">
        <v>2</v>
      </c>
      <c r="AE87" s="61">
        <v>8</v>
      </c>
      <c r="AF87" s="61">
        <v>55</v>
      </c>
      <c r="AG87" s="99">
        <v>77.777777777777786</v>
      </c>
      <c r="AH87" s="99">
        <v>31.944444444444443</v>
      </c>
      <c r="AI87" s="99">
        <v>211.5</v>
      </c>
    </row>
    <row r="88" spans="1:35" ht="15" customHeight="1" x14ac:dyDescent="0.2">
      <c r="A88" s="46">
        <v>86</v>
      </c>
      <c r="B88" s="79">
        <v>42244</v>
      </c>
      <c r="C88" s="46">
        <v>192</v>
      </c>
      <c r="D88" s="46">
        <v>34</v>
      </c>
      <c r="E88" s="47" t="s">
        <v>122</v>
      </c>
      <c r="F88" s="46" t="s">
        <v>307</v>
      </c>
      <c r="G88" s="47">
        <v>40.49</v>
      </c>
      <c r="H88" s="47">
        <v>32.520000000000003</v>
      </c>
      <c r="I88" s="47">
        <v>17.18</v>
      </c>
      <c r="J88" s="47">
        <v>9.82</v>
      </c>
      <c r="K88" s="48">
        <v>86.7</v>
      </c>
      <c r="L88" s="48">
        <v>27.6</v>
      </c>
      <c r="M88" s="48">
        <v>66.7</v>
      </c>
      <c r="N88" s="82">
        <v>1.48</v>
      </c>
      <c r="O88" s="46">
        <v>60</v>
      </c>
      <c r="P88" s="46">
        <v>55</v>
      </c>
      <c r="Q88" s="46">
        <v>16.5</v>
      </c>
      <c r="R88" s="46">
        <v>81.599999999999994</v>
      </c>
      <c r="S88" s="46">
        <v>0</v>
      </c>
      <c r="T88" s="59">
        <v>82.9</v>
      </c>
      <c r="U88" s="59">
        <v>62</v>
      </c>
      <c r="V88" s="59">
        <v>187.8</v>
      </c>
      <c r="W88" s="49">
        <v>9.5</v>
      </c>
      <c r="X88" s="62">
        <v>26.6</v>
      </c>
      <c r="Y88" s="61">
        <v>75</v>
      </c>
      <c r="Z88" s="61">
        <v>36</v>
      </c>
      <c r="AA88" s="61">
        <v>47</v>
      </c>
      <c r="AB88" s="61">
        <v>29</v>
      </c>
      <c r="AC88" s="61">
        <v>41</v>
      </c>
      <c r="AD88" s="61">
        <v>6</v>
      </c>
      <c r="AE88" s="61">
        <v>20</v>
      </c>
      <c r="AF88" s="61">
        <v>33</v>
      </c>
      <c r="AG88" s="99">
        <v>67.10526315789474</v>
      </c>
      <c r="AH88" s="99">
        <v>25.333333333333336</v>
      </c>
      <c r="AI88" s="99">
        <v>155.18181818181819</v>
      </c>
    </row>
    <row r="89" spans="1:35" ht="15" customHeight="1" x14ac:dyDescent="0.2">
      <c r="A89" s="46">
        <v>87</v>
      </c>
      <c r="B89" s="79">
        <v>42392</v>
      </c>
      <c r="C89" s="46">
        <v>335</v>
      </c>
      <c r="D89" s="46">
        <v>49</v>
      </c>
      <c r="E89" s="47" t="s">
        <v>122</v>
      </c>
      <c r="F89" s="46" t="s">
        <v>307</v>
      </c>
      <c r="G89" s="47">
        <v>40.49</v>
      </c>
      <c r="H89" s="47">
        <v>32.520000000000003</v>
      </c>
      <c r="I89" s="47">
        <v>17.18</v>
      </c>
      <c r="J89" s="47">
        <v>9.82</v>
      </c>
      <c r="K89" s="48">
        <v>85.5</v>
      </c>
      <c r="L89" s="48">
        <v>70.900000000000006</v>
      </c>
      <c r="M89" s="48">
        <v>72</v>
      </c>
      <c r="N89" s="82">
        <v>8.4000000000000005E-2</v>
      </c>
      <c r="O89" s="46">
        <v>60</v>
      </c>
      <c r="P89" s="46">
        <v>40</v>
      </c>
      <c r="Q89" s="46">
        <v>19.5</v>
      </c>
      <c r="R89" s="46">
        <v>66.3</v>
      </c>
      <c r="S89" s="46">
        <v>0</v>
      </c>
      <c r="T89" s="59">
        <v>88.6</v>
      </c>
      <c r="U89" s="59">
        <v>62.3</v>
      </c>
      <c r="V89" s="59">
        <v>212.6</v>
      </c>
      <c r="W89" s="49">
        <v>9.8000000000000007</v>
      </c>
      <c r="X89" s="62">
        <v>29.4</v>
      </c>
      <c r="Y89" s="61">
        <v>71</v>
      </c>
      <c r="Z89" s="61">
        <v>31</v>
      </c>
      <c r="AA89" s="61">
        <v>49</v>
      </c>
      <c r="AB89" s="61">
        <v>27</v>
      </c>
      <c r="AC89" s="61">
        <v>43</v>
      </c>
      <c r="AD89" s="61">
        <v>5</v>
      </c>
      <c r="AE89" s="61">
        <v>14</v>
      </c>
      <c r="AF89" s="61">
        <v>37</v>
      </c>
      <c r="AG89" s="99">
        <v>79.6875</v>
      </c>
      <c r="AH89" s="99">
        <v>31.25</v>
      </c>
      <c r="AI89" s="99" t="s">
        <v>63</v>
      </c>
    </row>
    <row r="90" spans="1:35" ht="15" customHeight="1" x14ac:dyDescent="0.2">
      <c r="A90" s="70">
        <v>88</v>
      </c>
      <c r="B90" s="79">
        <v>42399</v>
      </c>
      <c r="C90" s="46">
        <v>342</v>
      </c>
      <c r="D90" s="46">
        <v>50</v>
      </c>
      <c r="E90" s="47" t="s">
        <v>122</v>
      </c>
      <c r="F90" s="46" t="s">
        <v>307</v>
      </c>
      <c r="G90" s="47">
        <v>40.49</v>
      </c>
      <c r="H90" s="47">
        <v>32.520000000000003</v>
      </c>
      <c r="I90" s="47">
        <v>17.18</v>
      </c>
      <c r="J90" s="47">
        <v>9.82</v>
      </c>
      <c r="K90" s="48">
        <v>79.599999999999994</v>
      </c>
      <c r="L90" s="48">
        <v>56.3</v>
      </c>
      <c r="M90" s="48">
        <v>88.5</v>
      </c>
      <c r="N90" s="82">
        <v>0.45</v>
      </c>
      <c r="O90" s="46">
        <v>45</v>
      </c>
      <c r="P90" s="46">
        <v>30</v>
      </c>
      <c r="Q90" s="46">
        <v>20.5</v>
      </c>
      <c r="R90" s="46">
        <v>52.27</v>
      </c>
      <c r="S90" s="46">
        <v>0</v>
      </c>
      <c r="T90" s="59">
        <v>113.9</v>
      </c>
      <c r="U90" s="59">
        <v>91.4</v>
      </c>
      <c r="V90" s="59">
        <v>240.3</v>
      </c>
      <c r="W90" s="49">
        <v>11.2</v>
      </c>
      <c r="X90" s="62">
        <v>29.7</v>
      </c>
      <c r="Y90" s="61">
        <v>78</v>
      </c>
      <c r="Z90" s="61">
        <v>38</v>
      </c>
      <c r="AA90" s="61">
        <v>62</v>
      </c>
      <c r="AB90" s="61">
        <v>47</v>
      </c>
      <c r="AC90" s="61">
        <v>59</v>
      </c>
      <c r="AD90" s="61">
        <v>3</v>
      </c>
      <c r="AE90" s="61">
        <v>11</v>
      </c>
      <c r="AF90" s="61">
        <v>27</v>
      </c>
      <c r="AG90" s="99">
        <v>71.428571428571431</v>
      </c>
      <c r="AH90" s="99">
        <v>17.910447761194028</v>
      </c>
      <c r="AI90" s="99">
        <v>211.9</v>
      </c>
    </row>
    <row r="91" spans="1:35" ht="15" customHeight="1" x14ac:dyDescent="0.2">
      <c r="A91" s="46">
        <v>89</v>
      </c>
      <c r="B91" s="79">
        <v>42237</v>
      </c>
      <c r="C91" s="46">
        <v>186</v>
      </c>
      <c r="D91" s="46">
        <v>33</v>
      </c>
      <c r="E91" s="47" t="s">
        <v>122</v>
      </c>
      <c r="F91" s="46" t="s">
        <v>308</v>
      </c>
      <c r="G91" s="47">
        <v>34.9</v>
      </c>
      <c r="H91" s="47">
        <v>20.260000000000002</v>
      </c>
      <c r="I91" s="47">
        <v>29.46</v>
      </c>
      <c r="J91" s="47">
        <v>15.38</v>
      </c>
      <c r="K91" s="48">
        <v>73.599999999999994</v>
      </c>
      <c r="L91" s="48">
        <v>44.6</v>
      </c>
      <c r="M91" s="48">
        <v>51.3</v>
      </c>
      <c r="N91" s="82">
        <v>0.11</v>
      </c>
      <c r="O91" s="46">
        <v>20</v>
      </c>
      <c r="P91" s="46">
        <v>50</v>
      </c>
      <c r="Q91" s="46">
        <v>31.5</v>
      </c>
      <c r="R91" s="46">
        <v>141</v>
      </c>
      <c r="S91" s="46">
        <v>51</v>
      </c>
      <c r="T91" s="59">
        <v>90.6</v>
      </c>
      <c r="U91" s="59">
        <v>70.400000000000006</v>
      </c>
      <c r="V91" s="59">
        <v>188.7</v>
      </c>
      <c r="W91" s="49">
        <v>8.1999999999999993</v>
      </c>
      <c r="X91" s="62">
        <v>31.5</v>
      </c>
      <c r="Y91" s="61">
        <v>76</v>
      </c>
      <c r="Z91" s="61">
        <v>38</v>
      </c>
      <c r="AA91" s="61">
        <v>46</v>
      </c>
      <c r="AB91" s="61">
        <v>30</v>
      </c>
      <c r="AC91" s="61">
        <v>41</v>
      </c>
      <c r="AD91" s="61">
        <v>4</v>
      </c>
      <c r="AE91" s="61">
        <v>15</v>
      </c>
      <c r="AF91" s="61">
        <v>39</v>
      </c>
      <c r="AG91" s="99">
        <v>72.151898734177209</v>
      </c>
      <c r="AH91" s="99">
        <v>8.8607594936708853</v>
      </c>
      <c r="AI91" s="99">
        <v>250.66666666666666</v>
      </c>
    </row>
    <row r="92" spans="1:35" ht="15" customHeight="1" x14ac:dyDescent="0.2">
      <c r="A92" s="46">
        <v>90</v>
      </c>
      <c r="B92" s="79">
        <v>42264</v>
      </c>
      <c r="C92" s="46">
        <v>225</v>
      </c>
      <c r="D92" s="46">
        <v>37</v>
      </c>
      <c r="E92" s="47" t="s">
        <v>122</v>
      </c>
      <c r="F92" s="46" t="s">
        <v>308</v>
      </c>
      <c r="G92" s="47">
        <v>34.9</v>
      </c>
      <c r="H92" s="47">
        <v>20.260000000000002</v>
      </c>
      <c r="I92" s="47">
        <v>29.46</v>
      </c>
      <c r="J92" s="47">
        <v>15.38</v>
      </c>
      <c r="K92" s="48">
        <v>70.3</v>
      </c>
      <c r="L92" s="48">
        <v>34.299999999999997</v>
      </c>
      <c r="M92" s="48">
        <v>49.9</v>
      </c>
      <c r="N92" s="82">
        <v>0.18</v>
      </c>
      <c r="O92" s="46">
        <v>30</v>
      </c>
      <c r="P92" s="46">
        <v>60</v>
      </c>
      <c r="Q92" s="46">
        <v>19.5</v>
      </c>
      <c r="R92" s="46">
        <v>99.4</v>
      </c>
      <c r="S92" s="46">
        <v>14.4</v>
      </c>
      <c r="T92" s="59">
        <v>97.3</v>
      </c>
      <c r="U92" s="59">
        <v>75.099999999999994</v>
      </c>
      <c r="V92" s="59">
        <v>200.9</v>
      </c>
      <c r="W92" s="49">
        <v>7.7</v>
      </c>
      <c r="X92" s="62">
        <v>37.4</v>
      </c>
      <c r="Y92" s="61">
        <v>78</v>
      </c>
      <c r="Z92" s="61">
        <v>40</v>
      </c>
      <c r="AA92" s="61">
        <v>51</v>
      </c>
      <c r="AB92" s="61">
        <v>33</v>
      </c>
      <c r="AC92" s="61">
        <v>45</v>
      </c>
      <c r="AD92" s="61">
        <v>5</v>
      </c>
      <c r="AE92" s="61">
        <v>10</v>
      </c>
      <c r="AF92" s="61">
        <v>39</v>
      </c>
      <c r="AG92" s="99">
        <v>79.411764705882348</v>
      </c>
      <c r="AH92" s="99">
        <v>16.176470588235293</v>
      </c>
      <c r="AI92" s="99" t="s">
        <v>63</v>
      </c>
    </row>
    <row r="93" spans="1:35" ht="15" customHeight="1" x14ac:dyDescent="0.2">
      <c r="A93" s="70">
        <v>91</v>
      </c>
      <c r="B93" s="79">
        <v>42297</v>
      </c>
      <c r="C93" s="46">
        <v>258</v>
      </c>
      <c r="D93" s="46">
        <v>41</v>
      </c>
      <c r="E93" s="47" t="s">
        <v>122</v>
      </c>
      <c r="F93" s="46" t="s">
        <v>308</v>
      </c>
      <c r="G93" s="47">
        <v>34.9</v>
      </c>
      <c r="H93" s="47">
        <v>20.260000000000002</v>
      </c>
      <c r="I93" s="47">
        <v>29.46</v>
      </c>
      <c r="J93" s="47">
        <v>15.38</v>
      </c>
      <c r="K93" s="48">
        <v>72.3</v>
      </c>
      <c r="L93" s="48">
        <v>32.799999999999997</v>
      </c>
      <c r="M93" s="48">
        <v>58.6</v>
      </c>
      <c r="N93" s="82">
        <v>1.88</v>
      </c>
      <c r="O93" s="46">
        <v>60</v>
      </c>
      <c r="P93" s="46">
        <v>60</v>
      </c>
      <c r="Q93" s="46">
        <v>16</v>
      </c>
      <c r="R93" s="46">
        <v>81.599999999999994</v>
      </c>
      <c r="S93" s="46">
        <v>0</v>
      </c>
      <c r="T93" s="59">
        <v>96.7</v>
      </c>
      <c r="U93" s="59">
        <v>68</v>
      </c>
      <c r="V93" s="59">
        <v>215.8</v>
      </c>
      <c r="W93" s="49">
        <v>8.6</v>
      </c>
      <c r="X93" s="62">
        <v>30.2</v>
      </c>
      <c r="Y93" s="61">
        <v>72</v>
      </c>
      <c r="Z93" s="61">
        <v>33</v>
      </c>
      <c r="AA93" s="61">
        <v>57</v>
      </c>
      <c r="AB93" s="61">
        <v>32</v>
      </c>
      <c r="AC93" s="61">
        <v>54</v>
      </c>
      <c r="AD93" s="61">
        <v>3</v>
      </c>
      <c r="AE93" s="61">
        <v>10</v>
      </c>
      <c r="AF93" s="61">
        <v>33</v>
      </c>
      <c r="AG93" s="99">
        <v>76.623376623376629</v>
      </c>
      <c r="AH93" s="99">
        <v>27.27272727272727</v>
      </c>
      <c r="AI93" s="99">
        <v>128</v>
      </c>
    </row>
    <row r="94" spans="1:35" ht="15" customHeight="1" x14ac:dyDescent="0.2">
      <c r="A94" s="46">
        <v>92</v>
      </c>
      <c r="B94" s="79">
        <v>42327</v>
      </c>
      <c r="C94" s="46">
        <v>276</v>
      </c>
      <c r="D94" s="46">
        <v>43</v>
      </c>
      <c r="E94" s="47" t="s">
        <v>76</v>
      </c>
      <c r="F94" s="46" t="s">
        <v>309</v>
      </c>
      <c r="G94" s="47">
        <v>14.04</v>
      </c>
      <c r="H94" s="47">
        <v>8.77</v>
      </c>
      <c r="I94" s="47">
        <v>32.46</v>
      </c>
      <c r="J94" s="47">
        <v>44.74</v>
      </c>
      <c r="K94" s="48">
        <v>81.5</v>
      </c>
      <c r="L94" s="48">
        <v>44.1</v>
      </c>
      <c r="M94" s="48">
        <v>43.9</v>
      </c>
      <c r="N94" s="82">
        <v>1.18</v>
      </c>
      <c r="O94" s="46">
        <v>55</v>
      </c>
      <c r="P94" s="46">
        <v>60</v>
      </c>
      <c r="Q94" s="46">
        <v>65</v>
      </c>
      <c r="R94" s="46">
        <v>331</v>
      </c>
      <c r="S94" s="46">
        <v>246</v>
      </c>
      <c r="T94" s="59">
        <v>135.30000000000001</v>
      </c>
      <c r="U94" s="59">
        <v>128.6</v>
      </c>
      <c r="V94" s="59">
        <v>173.2</v>
      </c>
      <c r="W94" s="49">
        <v>4.3</v>
      </c>
      <c r="X94" s="62">
        <v>45.4</v>
      </c>
      <c r="Y94" s="61">
        <v>94</v>
      </c>
      <c r="Z94" s="61">
        <v>75</v>
      </c>
      <c r="AA94" s="61">
        <v>44</v>
      </c>
      <c r="AB94" s="61">
        <v>41</v>
      </c>
      <c r="AC94" s="61">
        <v>42</v>
      </c>
      <c r="AD94" s="61">
        <v>2</v>
      </c>
      <c r="AE94" s="61">
        <v>4</v>
      </c>
      <c r="AF94" s="61">
        <v>52</v>
      </c>
      <c r="AG94" s="99">
        <v>69.863013698630141</v>
      </c>
      <c r="AH94" s="99">
        <v>17.80821917808219</v>
      </c>
      <c r="AI94" s="99">
        <v>188</v>
      </c>
    </row>
    <row r="95" spans="1:35" ht="15" customHeight="1" x14ac:dyDescent="0.2">
      <c r="A95" s="46">
        <v>93</v>
      </c>
      <c r="B95" s="79">
        <v>42378</v>
      </c>
      <c r="C95" s="46">
        <v>312</v>
      </c>
      <c r="D95" s="46">
        <v>47</v>
      </c>
      <c r="E95" s="47" t="s">
        <v>76</v>
      </c>
      <c r="F95" s="46" t="s">
        <v>309</v>
      </c>
      <c r="G95" s="47">
        <v>14.04</v>
      </c>
      <c r="H95" s="47">
        <v>8.77</v>
      </c>
      <c r="I95" s="47">
        <v>32.46</v>
      </c>
      <c r="J95" s="47">
        <v>44.74</v>
      </c>
      <c r="K95" s="48">
        <v>83.1</v>
      </c>
      <c r="L95" s="48">
        <v>57.3</v>
      </c>
      <c r="M95" s="48">
        <v>68</v>
      </c>
      <c r="N95" s="82">
        <v>9.6000000000000002E-2</v>
      </c>
      <c r="O95" s="46">
        <v>50</v>
      </c>
      <c r="P95" s="46">
        <v>30</v>
      </c>
      <c r="Q95" s="46">
        <v>24</v>
      </c>
      <c r="R95" s="46">
        <v>61.2</v>
      </c>
      <c r="S95" s="46">
        <v>0</v>
      </c>
      <c r="T95" s="59">
        <v>73.900000000000006</v>
      </c>
      <c r="U95" s="59">
        <v>60.7</v>
      </c>
      <c r="V95" s="59">
        <v>150.4</v>
      </c>
      <c r="W95" s="49">
        <v>6.6</v>
      </c>
      <c r="X95" s="62">
        <v>33.1</v>
      </c>
      <c r="Y95" s="61">
        <v>82</v>
      </c>
      <c r="Z95" s="61">
        <v>44</v>
      </c>
      <c r="AA95" s="61">
        <v>15</v>
      </c>
      <c r="AB95" s="61">
        <v>14</v>
      </c>
      <c r="AC95" s="61">
        <v>0</v>
      </c>
      <c r="AD95" s="61">
        <v>0</v>
      </c>
      <c r="AE95" s="61">
        <v>6</v>
      </c>
      <c r="AF95" s="61">
        <v>0</v>
      </c>
      <c r="AG95" s="99">
        <v>68.852459016393439</v>
      </c>
      <c r="AH95" s="99">
        <v>13.114754098360656</v>
      </c>
      <c r="AI95" s="99">
        <v>191</v>
      </c>
    </row>
    <row r="96" spans="1:35" ht="15" customHeight="1" x14ac:dyDescent="0.2">
      <c r="A96" s="70">
        <v>94</v>
      </c>
      <c r="B96" s="79">
        <v>42399</v>
      </c>
      <c r="C96" s="46">
        <v>344</v>
      </c>
      <c r="D96" s="46">
        <v>50</v>
      </c>
      <c r="E96" s="47" t="s">
        <v>76</v>
      </c>
      <c r="F96" s="46" t="s">
        <v>309</v>
      </c>
      <c r="G96" s="47">
        <v>14.04</v>
      </c>
      <c r="H96" s="47">
        <v>8.77</v>
      </c>
      <c r="I96" s="47">
        <v>32.46</v>
      </c>
      <c r="J96" s="47">
        <v>44.74</v>
      </c>
      <c r="K96" s="48">
        <v>82.6</v>
      </c>
      <c r="L96" s="48">
        <v>63.1</v>
      </c>
      <c r="M96" s="48">
        <v>70.5</v>
      </c>
      <c r="N96" s="82">
        <v>0.74</v>
      </c>
      <c r="O96" s="46">
        <v>45</v>
      </c>
      <c r="P96" s="46">
        <v>45</v>
      </c>
      <c r="Q96" s="46">
        <v>35</v>
      </c>
      <c r="R96" s="46">
        <v>113</v>
      </c>
      <c r="S96" s="46">
        <v>48</v>
      </c>
      <c r="T96" s="59">
        <v>115.9</v>
      </c>
      <c r="U96" s="59">
        <v>98.8</v>
      </c>
      <c r="V96" s="59">
        <v>210.6</v>
      </c>
      <c r="W96" s="49">
        <v>8.9</v>
      </c>
      <c r="X96" s="62">
        <v>32.299999999999997</v>
      </c>
      <c r="Y96" s="61">
        <v>84</v>
      </c>
      <c r="Z96" s="61">
        <v>47</v>
      </c>
      <c r="AA96" s="61">
        <v>47</v>
      </c>
      <c r="AB96" s="61">
        <v>37</v>
      </c>
      <c r="AC96" s="61">
        <v>43</v>
      </c>
      <c r="AD96" s="61">
        <v>5</v>
      </c>
      <c r="AE96" s="61">
        <v>14</v>
      </c>
      <c r="AF96" s="61">
        <v>39</v>
      </c>
      <c r="AG96" s="99">
        <v>74.626865671641795</v>
      </c>
      <c r="AH96" s="99">
        <v>4.1666666666666661</v>
      </c>
      <c r="AI96" s="99" t="s">
        <v>63</v>
      </c>
    </row>
    <row r="97" spans="1:35" ht="15" customHeight="1" x14ac:dyDescent="0.2">
      <c r="A97" s="46">
        <v>95</v>
      </c>
      <c r="B97" s="79">
        <v>744440</v>
      </c>
      <c r="C97" s="46">
        <v>138</v>
      </c>
      <c r="D97" s="46">
        <v>26</v>
      </c>
      <c r="E97" s="47" t="s">
        <v>110</v>
      </c>
      <c r="F97" s="46" t="s">
        <v>310</v>
      </c>
      <c r="G97" s="47">
        <v>14.86</v>
      </c>
      <c r="H97" s="47">
        <v>24.31</v>
      </c>
      <c r="I97" s="47">
        <v>33.96</v>
      </c>
      <c r="J97" s="47">
        <v>26.87</v>
      </c>
      <c r="K97" s="48">
        <v>86.9</v>
      </c>
      <c r="L97" s="48">
        <v>67.599999999999994</v>
      </c>
      <c r="M97" s="48">
        <v>80.900000000000006</v>
      </c>
      <c r="N97" s="82">
        <v>0.3</v>
      </c>
      <c r="O97" s="46">
        <v>55</v>
      </c>
      <c r="P97" s="46">
        <v>70</v>
      </c>
      <c r="Q97" s="46">
        <v>33.5</v>
      </c>
      <c r="R97" s="46">
        <v>211</v>
      </c>
      <c r="S97" s="46">
        <v>121</v>
      </c>
      <c r="T97" s="59">
        <v>94.9</v>
      </c>
      <c r="U97" s="59">
        <v>80.3</v>
      </c>
      <c r="V97" s="59">
        <v>173.2</v>
      </c>
      <c r="W97" s="49">
        <v>8.5</v>
      </c>
      <c r="X97" s="62">
        <v>29.9</v>
      </c>
      <c r="Y97" s="61">
        <v>82</v>
      </c>
      <c r="Z97" s="61">
        <v>48</v>
      </c>
      <c r="AA97" s="61">
        <v>72</v>
      </c>
      <c r="AB97" s="61">
        <v>48</v>
      </c>
      <c r="AC97" s="61">
        <v>58</v>
      </c>
      <c r="AD97" s="61">
        <v>14</v>
      </c>
      <c r="AE97" s="61">
        <v>10</v>
      </c>
      <c r="AF97" s="61">
        <v>18</v>
      </c>
      <c r="AG97" s="99">
        <v>60.204081632653065</v>
      </c>
      <c r="AH97" s="99">
        <v>17.171717171717169</v>
      </c>
      <c r="AI97" s="99">
        <v>112</v>
      </c>
    </row>
    <row r="98" spans="1:35" ht="15" customHeight="1" x14ac:dyDescent="0.2">
      <c r="A98" s="46">
        <v>96</v>
      </c>
      <c r="B98" s="79">
        <v>42264</v>
      </c>
      <c r="C98" s="46">
        <v>219</v>
      </c>
      <c r="D98" s="46">
        <v>37</v>
      </c>
      <c r="E98" s="47" t="s">
        <v>110</v>
      </c>
      <c r="F98" s="46" t="s">
        <v>310</v>
      </c>
      <c r="G98" s="47">
        <v>14.86</v>
      </c>
      <c r="H98" s="47">
        <v>24.31</v>
      </c>
      <c r="I98" s="47">
        <v>33.96</v>
      </c>
      <c r="J98" s="47">
        <v>26.87</v>
      </c>
      <c r="K98" s="48">
        <v>88.4</v>
      </c>
      <c r="L98" s="48">
        <v>65.7</v>
      </c>
      <c r="M98" s="48">
        <v>70.5</v>
      </c>
      <c r="N98" s="82">
        <v>1.4E-2</v>
      </c>
      <c r="O98" s="46">
        <v>50</v>
      </c>
      <c r="P98" s="46">
        <v>50</v>
      </c>
      <c r="Q98" s="46">
        <v>56.5</v>
      </c>
      <c r="R98" s="46">
        <v>240.1</v>
      </c>
      <c r="S98" s="46">
        <v>155.1</v>
      </c>
      <c r="T98" s="59">
        <v>90</v>
      </c>
      <c r="U98" s="59">
        <v>74.400000000000006</v>
      </c>
      <c r="V98" s="59">
        <v>157</v>
      </c>
      <c r="W98" s="49">
        <v>7.1</v>
      </c>
      <c r="X98" s="62">
        <v>33.5</v>
      </c>
      <c r="Y98" s="61">
        <v>81</v>
      </c>
      <c r="Z98" s="61">
        <v>49</v>
      </c>
      <c r="AA98" s="61">
        <v>40</v>
      </c>
      <c r="AB98" s="61">
        <v>25</v>
      </c>
      <c r="AC98" s="61">
        <v>32</v>
      </c>
      <c r="AD98" s="61">
        <v>8</v>
      </c>
      <c r="AE98" s="61">
        <v>18</v>
      </c>
      <c r="AF98" s="61">
        <v>42</v>
      </c>
      <c r="AG98" s="99">
        <v>61.971830985915489</v>
      </c>
      <c r="AH98" s="99">
        <v>9.8591549295774641</v>
      </c>
      <c r="AI98" s="99" t="s">
        <v>63</v>
      </c>
    </row>
    <row r="99" spans="1:35" ht="15" customHeight="1" x14ac:dyDescent="0.2">
      <c r="A99" s="70">
        <v>97</v>
      </c>
      <c r="B99" s="79">
        <v>42285</v>
      </c>
      <c r="C99" s="46">
        <v>241</v>
      </c>
      <c r="D99" s="46">
        <v>40</v>
      </c>
      <c r="E99" s="47" t="s">
        <v>110</v>
      </c>
      <c r="F99" s="46" t="s">
        <v>310</v>
      </c>
      <c r="G99" s="47">
        <v>14.86</v>
      </c>
      <c r="H99" s="47">
        <v>24.31</v>
      </c>
      <c r="I99" s="47">
        <v>33.96</v>
      </c>
      <c r="J99" s="47">
        <v>26.87</v>
      </c>
      <c r="K99" s="48">
        <v>90.5</v>
      </c>
      <c r="L99" s="48">
        <v>71.599999999999994</v>
      </c>
      <c r="M99" s="48">
        <v>77.8</v>
      </c>
      <c r="N99" s="82">
        <v>1.0999999999999999E-2</v>
      </c>
      <c r="O99" s="46">
        <v>60</v>
      </c>
      <c r="P99" s="46">
        <v>60</v>
      </c>
      <c r="Q99" s="46">
        <v>73</v>
      </c>
      <c r="R99" s="46">
        <v>372</v>
      </c>
      <c r="S99" s="46">
        <v>287</v>
      </c>
      <c r="T99" s="59">
        <v>109.7</v>
      </c>
      <c r="U99" s="59">
        <v>88.6</v>
      </c>
      <c r="V99" s="59">
        <v>201.6</v>
      </c>
      <c r="W99" s="49">
        <v>9.1</v>
      </c>
      <c r="X99" s="62">
        <v>31.8</v>
      </c>
      <c r="Y99" s="63">
        <v>79</v>
      </c>
      <c r="Z99" s="61">
        <v>44</v>
      </c>
      <c r="AA99" s="61">
        <v>71</v>
      </c>
      <c r="AB99" s="61">
        <v>50</v>
      </c>
      <c r="AC99" s="61">
        <v>64</v>
      </c>
      <c r="AD99" s="61">
        <v>7</v>
      </c>
      <c r="AE99" s="61">
        <v>15</v>
      </c>
      <c r="AF99" s="61">
        <v>14</v>
      </c>
      <c r="AG99" s="99">
        <v>62.5</v>
      </c>
      <c r="AH99" s="99">
        <v>6.9444444444444446</v>
      </c>
      <c r="AI99" s="99">
        <v>172.5</v>
      </c>
    </row>
    <row r="100" spans="1:35" ht="15" customHeight="1" x14ac:dyDescent="0.2">
      <c r="A100" s="46">
        <v>98</v>
      </c>
      <c r="B100" s="79">
        <v>42237</v>
      </c>
      <c r="C100" s="46">
        <v>185</v>
      </c>
      <c r="D100" s="46">
        <v>33</v>
      </c>
      <c r="E100" s="47" t="s">
        <v>110</v>
      </c>
      <c r="F100" s="46" t="s">
        <v>311</v>
      </c>
      <c r="G100" s="47">
        <v>24.98</v>
      </c>
      <c r="H100" s="47">
        <v>30.83</v>
      </c>
      <c r="I100" s="47">
        <v>13.72</v>
      </c>
      <c r="J100" s="47">
        <v>30.47</v>
      </c>
      <c r="K100" s="48">
        <v>89.3</v>
      </c>
      <c r="L100" s="48">
        <v>73</v>
      </c>
      <c r="M100" s="48">
        <v>74.8</v>
      </c>
      <c r="N100" s="82">
        <v>0.1</v>
      </c>
      <c r="O100" s="46">
        <v>60</v>
      </c>
      <c r="P100" s="46">
        <v>70</v>
      </c>
      <c r="Q100" s="46">
        <v>52.5</v>
      </c>
      <c r="R100" s="46">
        <v>330</v>
      </c>
      <c r="S100" s="46">
        <v>240</v>
      </c>
      <c r="T100" s="59">
        <v>108.7</v>
      </c>
      <c r="U100" s="59">
        <v>89.7</v>
      </c>
      <c r="V100" s="59">
        <v>192.9</v>
      </c>
      <c r="W100" s="49">
        <v>9.1999999999999993</v>
      </c>
      <c r="X100" s="62">
        <v>26.6</v>
      </c>
      <c r="Y100" s="63">
        <v>79</v>
      </c>
      <c r="Z100" s="61">
        <v>45</v>
      </c>
      <c r="AA100" s="61">
        <v>69</v>
      </c>
      <c r="AB100" s="61">
        <v>49</v>
      </c>
      <c r="AC100" s="61">
        <v>62</v>
      </c>
      <c r="AD100" s="61">
        <v>8</v>
      </c>
      <c r="AE100" s="61">
        <v>22</v>
      </c>
      <c r="AF100" s="61">
        <v>9</v>
      </c>
      <c r="AG100" s="99">
        <v>73.255813953488371</v>
      </c>
      <c r="AH100" s="99">
        <v>4.7058823529411766</v>
      </c>
      <c r="AI100" s="99" t="s">
        <v>63</v>
      </c>
    </row>
    <row r="101" spans="1:35" ht="15" customHeight="1" x14ac:dyDescent="0.2">
      <c r="A101" s="46">
        <v>99</v>
      </c>
      <c r="B101" s="79">
        <v>42262</v>
      </c>
      <c r="C101" s="46">
        <v>213</v>
      </c>
      <c r="D101" s="46">
        <v>36</v>
      </c>
      <c r="E101" s="47" t="s">
        <v>110</v>
      </c>
      <c r="F101" s="46" t="s">
        <v>311</v>
      </c>
      <c r="G101" s="47">
        <v>24.98</v>
      </c>
      <c r="H101" s="47">
        <v>30.83</v>
      </c>
      <c r="I101" s="47">
        <v>13.72</v>
      </c>
      <c r="J101" s="47">
        <v>30.47</v>
      </c>
      <c r="K101" s="48">
        <v>90.6</v>
      </c>
      <c r="L101" s="48">
        <v>76</v>
      </c>
      <c r="M101" s="48">
        <v>75.8</v>
      </c>
      <c r="N101" s="82">
        <v>0.08</v>
      </c>
      <c r="O101" s="46">
        <v>50</v>
      </c>
      <c r="P101" s="46">
        <v>75</v>
      </c>
      <c r="Q101" s="46">
        <v>48.5</v>
      </c>
      <c r="R101" s="46">
        <v>309.10000000000002</v>
      </c>
      <c r="S101" s="46">
        <v>224.1</v>
      </c>
      <c r="T101" s="59">
        <v>73.3</v>
      </c>
      <c r="U101" s="59">
        <v>54.7</v>
      </c>
      <c r="V101" s="59">
        <v>143.5</v>
      </c>
      <c r="W101" s="49">
        <v>7.7</v>
      </c>
      <c r="X101" s="60">
        <v>32.6</v>
      </c>
      <c r="Y101" s="61">
        <v>79</v>
      </c>
      <c r="Z101" s="61">
        <v>54</v>
      </c>
      <c r="AA101" s="61">
        <v>29</v>
      </c>
      <c r="AB101" s="61">
        <v>12</v>
      </c>
      <c r="AC101" s="61">
        <v>17</v>
      </c>
      <c r="AD101" s="61">
        <v>12</v>
      </c>
      <c r="AE101" s="61">
        <v>6</v>
      </c>
      <c r="AF101" s="61">
        <v>65</v>
      </c>
      <c r="AG101" s="99">
        <v>69.117647058823522</v>
      </c>
      <c r="AH101" s="99">
        <v>10.44776119402985</v>
      </c>
      <c r="AI101" s="99">
        <v>153.5</v>
      </c>
    </row>
    <row r="102" spans="1:35" ht="15" customHeight="1" x14ac:dyDescent="0.2">
      <c r="A102" s="70">
        <v>100</v>
      </c>
      <c r="B102" s="79">
        <v>42264</v>
      </c>
      <c r="C102" s="46">
        <v>220</v>
      </c>
      <c r="D102" s="46">
        <v>37</v>
      </c>
      <c r="E102" s="47" t="s">
        <v>110</v>
      </c>
      <c r="F102" s="46" t="s">
        <v>311</v>
      </c>
      <c r="G102" s="47">
        <v>24.98</v>
      </c>
      <c r="H102" s="47">
        <v>30.83</v>
      </c>
      <c r="I102" s="47">
        <v>13.72</v>
      </c>
      <c r="J102" s="47">
        <v>30.47</v>
      </c>
      <c r="K102" s="48">
        <v>85.7</v>
      </c>
      <c r="L102" s="48">
        <v>63.8</v>
      </c>
      <c r="M102" s="48">
        <v>72.2</v>
      </c>
      <c r="N102" s="82">
        <v>0.04</v>
      </c>
      <c r="O102" s="46">
        <v>40</v>
      </c>
      <c r="P102" s="46">
        <v>60</v>
      </c>
      <c r="Q102" s="46">
        <v>44.5</v>
      </c>
      <c r="R102" s="46">
        <v>226.9</v>
      </c>
      <c r="S102" s="46">
        <v>141.9</v>
      </c>
      <c r="T102" s="59">
        <v>85.1</v>
      </c>
      <c r="U102" s="59">
        <v>64.7</v>
      </c>
      <c r="V102" s="59">
        <v>169.9</v>
      </c>
      <c r="W102" s="49">
        <v>6.8</v>
      </c>
      <c r="X102" s="60">
        <v>38.5</v>
      </c>
      <c r="Y102" s="61">
        <v>75</v>
      </c>
      <c r="Z102" s="61">
        <v>40</v>
      </c>
      <c r="AA102" s="61">
        <v>37</v>
      </c>
      <c r="AB102" s="61">
        <v>23</v>
      </c>
      <c r="AC102" s="61">
        <v>32</v>
      </c>
      <c r="AD102" s="61">
        <v>6</v>
      </c>
      <c r="AE102" s="61">
        <v>11</v>
      </c>
      <c r="AF102" s="61">
        <v>51</v>
      </c>
      <c r="AG102" s="99">
        <v>73.529411764705884</v>
      </c>
      <c r="AH102" s="99">
        <v>7.3529411764705888</v>
      </c>
      <c r="AI102" s="99">
        <v>204</v>
      </c>
    </row>
    <row r="103" spans="1:35" ht="15" customHeight="1" x14ac:dyDescent="0.2">
      <c r="A103" s="46">
        <v>101</v>
      </c>
      <c r="B103" s="79">
        <v>42297</v>
      </c>
      <c r="C103" s="46">
        <v>250</v>
      </c>
      <c r="D103" s="46">
        <v>41</v>
      </c>
      <c r="E103" s="47" t="s">
        <v>140</v>
      </c>
      <c r="F103" s="46" t="s">
        <v>312</v>
      </c>
      <c r="G103" s="47">
        <v>14.02</v>
      </c>
      <c r="H103" s="47">
        <v>44.55</v>
      </c>
      <c r="I103" s="47">
        <v>29.6</v>
      </c>
      <c r="J103" s="47">
        <v>11.84</v>
      </c>
      <c r="K103" s="48">
        <v>79.7</v>
      </c>
      <c r="L103" s="48">
        <v>48.9</v>
      </c>
      <c r="M103" s="48">
        <v>66</v>
      </c>
      <c r="N103" s="82">
        <v>1.4999999999999999E-2</v>
      </c>
      <c r="O103" s="46">
        <v>40</v>
      </c>
      <c r="P103" s="46">
        <v>30</v>
      </c>
      <c r="Q103" s="46">
        <v>32.5</v>
      </c>
      <c r="R103" s="46">
        <v>82.8</v>
      </c>
      <c r="S103" s="46">
        <v>0</v>
      </c>
      <c r="T103" s="59">
        <v>95.7</v>
      </c>
      <c r="U103" s="59">
        <v>79.2</v>
      </c>
      <c r="V103" s="59">
        <v>192.5</v>
      </c>
      <c r="W103" s="49">
        <v>7.1</v>
      </c>
      <c r="X103" s="60">
        <v>39.6</v>
      </c>
      <c r="Y103" s="61">
        <v>81</v>
      </c>
      <c r="Z103" s="61">
        <v>42</v>
      </c>
      <c r="AA103" s="61">
        <v>44</v>
      </c>
      <c r="AB103" s="61">
        <v>34</v>
      </c>
      <c r="AC103" s="61">
        <v>41</v>
      </c>
      <c r="AD103" s="61">
        <v>3</v>
      </c>
      <c r="AE103" s="61">
        <v>8</v>
      </c>
      <c r="AF103" s="61">
        <v>48</v>
      </c>
      <c r="AG103" s="99">
        <v>71.428571428571431</v>
      </c>
      <c r="AH103" s="99">
        <v>19.718309859154928</v>
      </c>
      <c r="AI103" s="99" t="s">
        <v>63</v>
      </c>
    </row>
    <row r="104" spans="1:35" ht="15" customHeight="1" x14ac:dyDescent="0.2">
      <c r="A104" s="46">
        <v>102</v>
      </c>
      <c r="B104" s="79">
        <v>42327</v>
      </c>
      <c r="C104" s="46">
        <v>274</v>
      </c>
      <c r="D104" s="46">
        <v>43</v>
      </c>
      <c r="E104" s="47" t="s">
        <v>140</v>
      </c>
      <c r="F104" s="46" t="s">
        <v>312</v>
      </c>
      <c r="G104" s="47">
        <v>14.02</v>
      </c>
      <c r="H104" s="47">
        <v>44.55</v>
      </c>
      <c r="I104" s="47">
        <v>29.6</v>
      </c>
      <c r="J104" s="47">
        <v>11.84</v>
      </c>
      <c r="K104" s="48">
        <v>81.900000000000006</v>
      </c>
      <c r="L104" s="48">
        <v>60.5</v>
      </c>
      <c r="M104" s="48">
        <v>32.799999999999997</v>
      </c>
      <c r="N104" s="82">
        <v>1.04</v>
      </c>
      <c r="O104" s="46">
        <v>60</v>
      </c>
      <c r="P104" s="46">
        <v>45</v>
      </c>
      <c r="Q104" s="46">
        <v>16</v>
      </c>
      <c r="R104" s="46">
        <v>122</v>
      </c>
      <c r="S104" s="46">
        <v>37.4</v>
      </c>
      <c r="T104" s="59">
        <v>142.4</v>
      </c>
      <c r="U104" s="59">
        <v>132.1</v>
      </c>
      <c r="V104" s="59">
        <v>194.3</v>
      </c>
      <c r="W104" s="49">
        <v>6.1</v>
      </c>
      <c r="X104" s="60">
        <v>35.200000000000003</v>
      </c>
      <c r="Y104" s="61">
        <v>90</v>
      </c>
      <c r="Z104" s="61">
        <v>68</v>
      </c>
      <c r="AA104" s="61">
        <v>29</v>
      </c>
      <c r="AB104" s="61">
        <v>23</v>
      </c>
      <c r="AC104" s="61">
        <v>26</v>
      </c>
      <c r="AD104" s="61">
        <v>3</v>
      </c>
      <c r="AE104" s="61">
        <v>23</v>
      </c>
      <c r="AF104" s="61">
        <v>49</v>
      </c>
      <c r="AG104" s="99">
        <v>63.380281690140848</v>
      </c>
      <c r="AH104" s="99">
        <v>12.676056338028168</v>
      </c>
      <c r="AI104" s="99">
        <v>169.75</v>
      </c>
    </row>
    <row r="105" spans="1:35" ht="15" customHeight="1" x14ac:dyDescent="0.2">
      <c r="A105" s="70">
        <v>103</v>
      </c>
      <c r="B105" s="79">
        <v>42378</v>
      </c>
      <c r="C105" s="46">
        <v>314</v>
      </c>
      <c r="D105" s="46">
        <v>47</v>
      </c>
      <c r="E105" s="47" t="s">
        <v>140</v>
      </c>
      <c r="F105" s="46" t="s">
        <v>312</v>
      </c>
      <c r="G105" s="47">
        <v>14.02</v>
      </c>
      <c r="H105" s="47">
        <v>44.55</v>
      </c>
      <c r="I105" s="47">
        <v>29.6</v>
      </c>
      <c r="J105" s="47">
        <v>11.84</v>
      </c>
      <c r="K105" s="48">
        <v>85.2</v>
      </c>
      <c r="L105" s="48">
        <v>64.099999999999994</v>
      </c>
      <c r="M105" s="48">
        <v>76.8</v>
      </c>
      <c r="N105" s="82">
        <v>1.06</v>
      </c>
      <c r="O105" s="46">
        <v>65</v>
      </c>
      <c r="P105" s="46">
        <v>20</v>
      </c>
      <c r="Q105" s="46">
        <v>16</v>
      </c>
      <c r="R105" s="46">
        <v>27.2</v>
      </c>
      <c r="S105" s="46">
        <v>0</v>
      </c>
      <c r="T105" s="59">
        <v>98.7</v>
      </c>
      <c r="U105" s="59">
        <v>80.3</v>
      </c>
      <c r="V105" s="59">
        <v>198.9</v>
      </c>
      <c r="W105" s="49">
        <v>9.8000000000000007</v>
      </c>
      <c r="X105" s="62">
        <v>24.9</v>
      </c>
      <c r="Y105" s="63">
        <v>80</v>
      </c>
      <c r="Z105" s="61">
        <v>42</v>
      </c>
      <c r="AA105" s="61">
        <v>17</v>
      </c>
      <c r="AB105" s="61">
        <v>14</v>
      </c>
      <c r="AC105" s="61">
        <v>7</v>
      </c>
      <c r="AD105" s="61">
        <v>0</v>
      </c>
      <c r="AE105" s="61">
        <v>12</v>
      </c>
      <c r="AF105" s="61">
        <v>0</v>
      </c>
      <c r="AG105" s="99">
        <v>63.793103448275865</v>
      </c>
      <c r="AH105" s="99">
        <v>8.6206896551724146</v>
      </c>
      <c r="AI105" s="99">
        <v>229</v>
      </c>
    </row>
    <row r="106" spans="1:35" ht="15" customHeight="1" x14ac:dyDescent="0.2">
      <c r="A106" s="46">
        <v>104</v>
      </c>
      <c r="B106" s="79">
        <v>42262</v>
      </c>
      <c r="C106" s="46">
        <v>208</v>
      </c>
      <c r="D106" s="46">
        <v>36</v>
      </c>
      <c r="E106" s="47" t="s">
        <v>70</v>
      </c>
      <c r="F106" s="46" t="s">
        <v>313</v>
      </c>
      <c r="G106" s="47">
        <v>10.83</v>
      </c>
      <c r="H106" s="47">
        <v>25.21</v>
      </c>
      <c r="I106" s="47">
        <v>27.08</v>
      </c>
      <c r="J106" s="47">
        <v>36.880000000000003</v>
      </c>
      <c r="K106" s="48">
        <v>89.8</v>
      </c>
      <c r="L106" s="48">
        <v>73.3</v>
      </c>
      <c r="M106" s="48">
        <v>76.5</v>
      </c>
      <c r="N106" s="82">
        <v>3.7999999999999999E-2</v>
      </c>
      <c r="O106" s="46">
        <v>60</v>
      </c>
      <c r="P106" s="46">
        <v>55</v>
      </c>
      <c r="Q106" s="46">
        <v>29</v>
      </c>
      <c r="R106" s="46">
        <v>135</v>
      </c>
      <c r="S106" s="46">
        <v>50</v>
      </c>
      <c r="T106" s="59">
        <v>72.099999999999994</v>
      </c>
      <c r="U106" s="59">
        <v>48.6</v>
      </c>
      <c r="V106" s="59">
        <v>128.30000000000001</v>
      </c>
      <c r="W106" s="49">
        <v>7.5</v>
      </c>
      <c r="X106" s="62">
        <v>27.5</v>
      </c>
      <c r="Y106" s="63">
        <v>76</v>
      </c>
      <c r="Z106" s="61">
        <v>49</v>
      </c>
      <c r="AA106" s="61">
        <v>20</v>
      </c>
      <c r="AB106" s="61">
        <v>5</v>
      </c>
      <c r="AC106" s="61">
        <v>11</v>
      </c>
      <c r="AD106" s="61">
        <v>9</v>
      </c>
      <c r="AE106" s="61">
        <v>12</v>
      </c>
      <c r="AF106" s="61">
        <v>68</v>
      </c>
      <c r="AG106" s="99">
        <v>57.534246575342465</v>
      </c>
      <c r="AH106" s="99">
        <v>9.5890410958904102</v>
      </c>
      <c r="AI106" s="99">
        <v>148.14285714285714</v>
      </c>
    </row>
    <row r="107" spans="1:35" ht="15" customHeight="1" x14ac:dyDescent="0.2">
      <c r="A107" s="46">
        <v>105</v>
      </c>
      <c r="B107" s="79">
        <v>42264</v>
      </c>
      <c r="C107" s="46">
        <v>221</v>
      </c>
      <c r="D107" s="46">
        <v>37</v>
      </c>
      <c r="E107" s="47" t="s">
        <v>70</v>
      </c>
      <c r="F107" s="46" t="s">
        <v>313</v>
      </c>
      <c r="G107" s="47">
        <v>10.83</v>
      </c>
      <c r="H107" s="47">
        <v>25.21</v>
      </c>
      <c r="I107" s="47">
        <v>27.08</v>
      </c>
      <c r="J107" s="47">
        <v>36.880000000000003</v>
      </c>
      <c r="K107" s="48">
        <v>87.8</v>
      </c>
      <c r="L107" s="48">
        <v>65.099999999999994</v>
      </c>
      <c r="M107" s="48">
        <v>72.900000000000006</v>
      </c>
      <c r="N107" s="82">
        <v>3.3000000000000002E-2</v>
      </c>
      <c r="O107" s="46">
        <v>60</v>
      </c>
      <c r="P107" s="46">
        <v>70</v>
      </c>
      <c r="Q107" s="46">
        <v>67.5</v>
      </c>
      <c r="R107" s="46">
        <v>401.6</v>
      </c>
      <c r="S107" s="46">
        <v>316.60000000000002</v>
      </c>
      <c r="T107" s="59">
        <v>84.4</v>
      </c>
      <c r="U107" s="59">
        <v>62.6</v>
      </c>
      <c r="V107" s="59">
        <v>164.5</v>
      </c>
      <c r="W107" s="49">
        <v>6.1</v>
      </c>
      <c r="X107" s="62">
        <v>34.700000000000003</v>
      </c>
      <c r="Y107" s="63">
        <v>76</v>
      </c>
      <c r="Z107" s="61">
        <v>42</v>
      </c>
      <c r="AA107" s="61">
        <v>36</v>
      </c>
      <c r="AB107" s="61">
        <v>21</v>
      </c>
      <c r="AC107" s="61">
        <v>31</v>
      </c>
      <c r="AD107" s="61">
        <v>5</v>
      </c>
      <c r="AE107" s="61">
        <v>13</v>
      </c>
      <c r="AF107" s="61">
        <v>51</v>
      </c>
      <c r="AG107" s="99">
        <v>70.422535211267601</v>
      </c>
      <c r="AH107" s="99">
        <v>17.142857142857142</v>
      </c>
      <c r="AI107" s="99">
        <v>147.33333333333334</v>
      </c>
    </row>
    <row r="108" spans="1:35" ht="15" customHeight="1" x14ac:dyDescent="0.2">
      <c r="A108" s="70">
        <v>106</v>
      </c>
      <c r="B108" s="79">
        <v>42285</v>
      </c>
      <c r="C108" s="46">
        <v>245</v>
      </c>
      <c r="D108" s="46">
        <v>40</v>
      </c>
      <c r="E108" s="47" t="s">
        <v>70</v>
      </c>
      <c r="F108" s="46" t="s">
        <v>313</v>
      </c>
      <c r="G108" s="47">
        <v>10.83</v>
      </c>
      <c r="H108" s="47">
        <v>25.21</v>
      </c>
      <c r="I108" s="47">
        <v>27.08</v>
      </c>
      <c r="J108" s="47">
        <v>36.880000000000003</v>
      </c>
      <c r="K108" s="48">
        <v>86.7</v>
      </c>
      <c r="L108" s="48">
        <v>63.2</v>
      </c>
      <c r="M108" s="48">
        <v>67.7</v>
      </c>
      <c r="N108" s="82">
        <v>0</v>
      </c>
      <c r="O108" s="46">
        <v>55</v>
      </c>
      <c r="P108" s="46">
        <v>55</v>
      </c>
      <c r="Q108" s="46">
        <v>12</v>
      </c>
      <c r="R108" s="46">
        <v>56.1</v>
      </c>
      <c r="S108" s="46">
        <v>0</v>
      </c>
      <c r="T108" s="59">
        <v>96.5</v>
      </c>
      <c r="U108" s="59">
        <v>61.3</v>
      </c>
      <c r="V108" s="59">
        <v>206.9</v>
      </c>
      <c r="W108" s="49">
        <v>9.6999999999999993</v>
      </c>
      <c r="X108" s="62">
        <v>27.2</v>
      </c>
      <c r="Y108" s="63">
        <v>66</v>
      </c>
      <c r="Z108" s="61">
        <v>32</v>
      </c>
      <c r="AA108" s="61">
        <v>43</v>
      </c>
      <c r="AB108" s="61">
        <v>20</v>
      </c>
      <c r="AC108" s="61">
        <v>39</v>
      </c>
      <c r="AD108" s="61">
        <v>4</v>
      </c>
      <c r="AE108" s="61">
        <v>16</v>
      </c>
      <c r="AF108" s="61">
        <v>41</v>
      </c>
      <c r="AG108" s="99">
        <v>68.493150684931507</v>
      </c>
      <c r="AH108" s="99">
        <v>23.287671232876711</v>
      </c>
      <c r="AI108" s="99" t="s">
        <v>63</v>
      </c>
    </row>
    <row r="109" spans="1:35" ht="15" customHeight="1" x14ac:dyDescent="0.2">
      <c r="A109" s="46">
        <v>107</v>
      </c>
      <c r="B109" s="79">
        <v>42227</v>
      </c>
      <c r="C109" s="46">
        <v>166</v>
      </c>
      <c r="D109" s="46">
        <v>30</v>
      </c>
      <c r="E109" s="47" t="s">
        <v>406</v>
      </c>
      <c r="F109" s="46">
        <v>100901</v>
      </c>
      <c r="G109" s="47">
        <v>14.52</v>
      </c>
      <c r="H109" s="47">
        <v>21.39</v>
      </c>
      <c r="I109" s="47">
        <v>33.159999999999997</v>
      </c>
      <c r="J109" s="47">
        <v>30.93</v>
      </c>
      <c r="K109" s="48">
        <v>87.9</v>
      </c>
      <c r="L109" s="48">
        <v>60.2</v>
      </c>
      <c r="M109" s="48">
        <v>77.2</v>
      </c>
      <c r="N109" s="82">
        <v>0.62</v>
      </c>
      <c r="O109" s="46">
        <v>60</v>
      </c>
      <c r="P109" s="46">
        <v>70</v>
      </c>
      <c r="Q109" s="46">
        <v>48.5</v>
      </c>
      <c r="R109" s="46">
        <v>305</v>
      </c>
      <c r="S109" s="46">
        <v>215</v>
      </c>
      <c r="T109" s="59">
        <v>82.1</v>
      </c>
      <c r="U109" s="59">
        <v>60.7</v>
      </c>
      <c r="V109" s="59">
        <v>176.3</v>
      </c>
      <c r="W109" s="49">
        <v>9.4</v>
      </c>
      <c r="X109" s="62">
        <v>31.7</v>
      </c>
      <c r="Y109" s="63">
        <v>72</v>
      </c>
      <c r="Z109" s="61">
        <v>37</v>
      </c>
      <c r="AA109" s="61">
        <v>80</v>
      </c>
      <c r="AB109" s="61">
        <v>39</v>
      </c>
      <c r="AC109" s="61">
        <v>62</v>
      </c>
      <c r="AD109" s="61">
        <v>18</v>
      </c>
      <c r="AE109" s="61">
        <v>11</v>
      </c>
      <c r="AF109" s="61">
        <v>9</v>
      </c>
      <c r="AG109" s="99">
        <v>62.337662337662337</v>
      </c>
      <c r="AH109" s="99">
        <v>0</v>
      </c>
      <c r="AI109" s="99">
        <v>267.33333333333331</v>
      </c>
    </row>
    <row r="110" spans="1:35" ht="15" customHeight="1" x14ac:dyDescent="0.2">
      <c r="A110" s="46">
        <v>108</v>
      </c>
      <c r="B110" s="79">
        <v>42244</v>
      </c>
      <c r="C110" s="46">
        <v>196</v>
      </c>
      <c r="D110" s="46">
        <v>34</v>
      </c>
      <c r="E110" s="47" t="s">
        <v>406</v>
      </c>
      <c r="F110" s="46">
        <v>100901</v>
      </c>
      <c r="G110" s="47">
        <v>14.52</v>
      </c>
      <c r="H110" s="47">
        <v>21.39</v>
      </c>
      <c r="I110" s="47">
        <v>33.159999999999997</v>
      </c>
      <c r="J110" s="47">
        <v>30.93</v>
      </c>
      <c r="K110" s="48">
        <v>87.9</v>
      </c>
      <c r="L110" s="48">
        <v>40.9</v>
      </c>
      <c r="M110" s="48">
        <v>74</v>
      </c>
      <c r="N110" s="82">
        <v>0.7</v>
      </c>
      <c r="O110" s="46">
        <v>50</v>
      </c>
      <c r="P110" s="46">
        <v>70</v>
      </c>
      <c r="Q110" s="46">
        <v>35.5</v>
      </c>
      <c r="R110" s="46">
        <v>223</v>
      </c>
      <c r="S110" s="46">
        <v>134</v>
      </c>
      <c r="T110" s="59">
        <v>98.6</v>
      </c>
      <c r="U110" s="59">
        <v>77</v>
      </c>
      <c r="V110" s="59">
        <v>178.4</v>
      </c>
      <c r="W110" s="49">
        <v>6.9</v>
      </c>
      <c r="X110" s="62">
        <v>36.299999999999997</v>
      </c>
      <c r="Y110" s="63">
        <v>77</v>
      </c>
      <c r="Z110" s="61">
        <v>44</v>
      </c>
      <c r="AA110" s="61">
        <v>57</v>
      </c>
      <c r="AB110" s="61">
        <v>38</v>
      </c>
      <c r="AC110" s="61">
        <v>50</v>
      </c>
      <c r="AD110" s="61">
        <v>7</v>
      </c>
      <c r="AE110" s="61">
        <v>15</v>
      </c>
      <c r="AF110" s="61">
        <v>28</v>
      </c>
      <c r="AG110" s="99">
        <v>65.714285714285708</v>
      </c>
      <c r="AH110" s="99">
        <v>2.8571428571428572</v>
      </c>
      <c r="AI110" s="99" t="s">
        <v>63</v>
      </c>
    </row>
    <row r="111" spans="1:35" ht="15" customHeight="1" x14ac:dyDescent="0.2">
      <c r="A111" s="70">
        <v>109</v>
      </c>
      <c r="B111" s="79">
        <v>42264</v>
      </c>
      <c r="C111" s="46">
        <v>226</v>
      </c>
      <c r="D111" s="46">
        <v>37</v>
      </c>
      <c r="E111" s="47" t="s">
        <v>406</v>
      </c>
      <c r="F111" s="46">
        <v>100901</v>
      </c>
      <c r="G111" s="47">
        <v>14.52</v>
      </c>
      <c r="H111" s="47">
        <v>21.39</v>
      </c>
      <c r="I111" s="47">
        <v>33.159999999999997</v>
      </c>
      <c r="J111" s="47">
        <v>30.93</v>
      </c>
      <c r="K111" s="48">
        <v>95.4</v>
      </c>
      <c r="L111" s="48">
        <v>77.3</v>
      </c>
      <c r="M111" s="48">
        <v>86.8</v>
      </c>
      <c r="N111" s="82">
        <v>0.24</v>
      </c>
      <c r="O111" s="46">
        <v>60</v>
      </c>
      <c r="P111" s="46">
        <v>70</v>
      </c>
      <c r="Q111" s="46">
        <v>46</v>
      </c>
      <c r="R111" s="46">
        <v>273.7</v>
      </c>
      <c r="S111" s="46">
        <v>188.7</v>
      </c>
      <c r="T111" s="59">
        <v>119.8</v>
      </c>
      <c r="U111" s="59">
        <v>103.1</v>
      </c>
      <c r="V111" s="59">
        <v>184.1</v>
      </c>
      <c r="W111" s="49">
        <v>6.5</v>
      </c>
      <c r="X111" s="62">
        <v>40.200000000000003</v>
      </c>
      <c r="Y111" s="61">
        <v>85</v>
      </c>
      <c r="Z111" s="61">
        <v>56</v>
      </c>
      <c r="AA111" s="61">
        <v>40</v>
      </c>
      <c r="AB111" s="61">
        <v>34</v>
      </c>
      <c r="AC111" s="61">
        <v>38</v>
      </c>
      <c r="AD111" s="61">
        <v>2</v>
      </c>
      <c r="AE111" s="61">
        <v>5</v>
      </c>
      <c r="AF111" s="61">
        <v>55</v>
      </c>
      <c r="AG111" s="99">
        <v>56.000000000000007</v>
      </c>
      <c r="AH111" s="99">
        <v>6.756756756756757</v>
      </c>
      <c r="AI111" s="99">
        <v>92.5</v>
      </c>
    </row>
    <row r="112" spans="1:35" ht="15" customHeight="1" x14ac:dyDescent="0.2">
      <c r="A112" s="46">
        <v>110</v>
      </c>
      <c r="B112" s="79">
        <v>42381</v>
      </c>
      <c r="C112" s="46">
        <v>328</v>
      </c>
      <c r="D112" s="46">
        <v>48</v>
      </c>
      <c r="E112" s="47" t="s">
        <v>76</v>
      </c>
      <c r="F112" s="46" t="s">
        <v>314</v>
      </c>
      <c r="G112" s="47">
        <v>10.71</v>
      </c>
      <c r="H112" s="47">
        <v>35.71</v>
      </c>
      <c r="I112" s="47">
        <v>25</v>
      </c>
      <c r="J112" s="47">
        <v>28.57</v>
      </c>
      <c r="K112" s="48">
        <v>82.8</v>
      </c>
      <c r="L112" s="48">
        <v>57.5</v>
      </c>
      <c r="M112" s="48">
        <v>65.2</v>
      </c>
      <c r="N112" s="82">
        <v>0.34</v>
      </c>
      <c r="O112" s="46">
        <v>45</v>
      </c>
      <c r="P112" s="46">
        <v>45</v>
      </c>
      <c r="Q112" s="46">
        <v>21.5</v>
      </c>
      <c r="R112" s="46">
        <v>82</v>
      </c>
      <c r="S112" s="46">
        <v>0</v>
      </c>
      <c r="T112" s="59">
        <v>104</v>
      </c>
      <c r="U112" s="59">
        <v>89.2</v>
      </c>
      <c r="V112" s="64">
        <v>187.2</v>
      </c>
      <c r="W112" s="65">
        <v>8.6</v>
      </c>
      <c r="X112" s="66">
        <v>29.3</v>
      </c>
      <c r="Y112" s="67">
        <v>82</v>
      </c>
      <c r="Z112" s="67">
        <v>47</v>
      </c>
      <c r="AA112" s="67">
        <v>37</v>
      </c>
      <c r="AB112" s="67">
        <v>27</v>
      </c>
      <c r="AC112" s="67">
        <v>32</v>
      </c>
      <c r="AD112" s="67">
        <v>5</v>
      </c>
      <c r="AE112" s="67">
        <v>33</v>
      </c>
      <c r="AF112" s="67">
        <v>29</v>
      </c>
      <c r="AG112" s="100">
        <v>87.096774193548384</v>
      </c>
      <c r="AH112" s="100">
        <v>32.258064516129032</v>
      </c>
      <c r="AI112" s="100" t="s">
        <v>63</v>
      </c>
    </row>
    <row r="113" spans="1:35" ht="15" customHeight="1" x14ac:dyDescent="0.2">
      <c r="A113" s="46">
        <v>111</v>
      </c>
      <c r="B113" s="79">
        <v>42399</v>
      </c>
      <c r="C113" s="46">
        <v>350</v>
      </c>
      <c r="D113" s="46">
        <v>50</v>
      </c>
      <c r="E113" s="47" t="s">
        <v>76</v>
      </c>
      <c r="F113" s="46" t="s">
        <v>314</v>
      </c>
      <c r="G113" s="47">
        <v>10.71</v>
      </c>
      <c r="H113" s="47">
        <v>35.71</v>
      </c>
      <c r="I113" s="47">
        <v>25</v>
      </c>
      <c r="J113" s="47">
        <v>28.57</v>
      </c>
      <c r="K113" s="48">
        <v>83.9</v>
      </c>
      <c r="L113" s="48">
        <v>59.3</v>
      </c>
      <c r="M113" s="48">
        <v>55</v>
      </c>
      <c r="N113" s="82">
        <v>0.38</v>
      </c>
      <c r="O113" s="46">
        <v>45</v>
      </c>
      <c r="P113" s="46">
        <v>55</v>
      </c>
      <c r="Q113" s="46">
        <v>15.5</v>
      </c>
      <c r="R113" s="46">
        <v>72</v>
      </c>
      <c r="S113" s="46">
        <v>0</v>
      </c>
      <c r="T113" s="59">
        <v>97.3</v>
      </c>
      <c r="U113" s="59">
        <v>85.8</v>
      </c>
      <c r="V113" s="59">
        <v>180.7</v>
      </c>
      <c r="W113" s="49">
        <v>8.6999999999999993</v>
      </c>
      <c r="X113" s="62">
        <v>33.799999999999997</v>
      </c>
      <c r="Y113" s="61">
        <v>87</v>
      </c>
      <c r="Z113" s="61">
        <v>50</v>
      </c>
      <c r="AA113" s="61">
        <v>35</v>
      </c>
      <c r="AB113" s="61">
        <v>26</v>
      </c>
      <c r="AC113" s="61">
        <v>29</v>
      </c>
      <c r="AD113" s="61">
        <v>7</v>
      </c>
      <c r="AE113" s="61">
        <v>27</v>
      </c>
      <c r="AF113" s="61">
        <v>38</v>
      </c>
      <c r="AG113" s="99">
        <v>69.230769230769226</v>
      </c>
      <c r="AH113" s="99">
        <v>20</v>
      </c>
      <c r="AI113" s="99" t="s">
        <v>63</v>
      </c>
    </row>
    <row r="114" spans="1:35" ht="15" customHeight="1" x14ac:dyDescent="0.2">
      <c r="A114" s="70">
        <v>112</v>
      </c>
      <c r="B114" s="79">
        <v>43228</v>
      </c>
      <c r="C114" s="46" t="s">
        <v>239</v>
      </c>
      <c r="D114" s="46" t="s">
        <v>238</v>
      </c>
      <c r="E114" s="47" t="s">
        <v>76</v>
      </c>
      <c r="F114" s="46" t="s">
        <v>314</v>
      </c>
      <c r="G114" s="47">
        <v>10.71</v>
      </c>
      <c r="H114" s="47">
        <v>35.71</v>
      </c>
      <c r="I114" s="47">
        <v>25</v>
      </c>
      <c r="J114" s="47">
        <v>28.57</v>
      </c>
      <c r="K114" s="58">
        <v>84.3</v>
      </c>
      <c r="L114" s="58">
        <v>62.9</v>
      </c>
      <c r="M114" s="58">
        <v>64.400000000000006</v>
      </c>
      <c r="N114" s="83">
        <v>0.11</v>
      </c>
      <c r="O114" s="46">
        <v>75</v>
      </c>
      <c r="P114" s="46">
        <v>85</v>
      </c>
      <c r="Q114" s="46">
        <v>31.5</v>
      </c>
      <c r="R114" s="46">
        <v>240.9</v>
      </c>
      <c r="S114" s="46">
        <v>150.9</v>
      </c>
      <c r="T114" s="59">
        <v>86</v>
      </c>
      <c r="U114" s="59">
        <v>75.099999999999994</v>
      </c>
      <c r="V114" s="59">
        <v>165.9</v>
      </c>
      <c r="W114" s="49">
        <v>7.1</v>
      </c>
      <c r="X114" s="62">
        <v>24.8</v>
      </c>
      <c r="Y114" s="61">
        <v>84</v>
      </c>
      <c r="Z114" s="61">
        <v>44</v>
      </c>
      <c r="AA114" s="61">
        <v>59</v>
      </c>
      <c r="AB114" s="61">
        <v>44</v>
      </c>
      <c r="AC114" s="61">
        <v>56</v>
      </c>
      <c r="AD114" s="61">
        <v>4</v>
      </c>
      <c r="AE114" s="61">
        <v>7</v>
      </c>
      <c r="AF114" s="61">
        <v>33</v>
      </c>
      <c r="AG114" s="99">
        <v>53.731343283582092</v>
      </c>
      <c r="AH114" s="99">
        <v>14.925373134328357</v>
      </c>
      <c r="AI114" s="99">
        <v>117.25</v>
      </c>
    </row>
    <row r="115" spans="1:35" ht="15" customHeight="1" x14ac:dyDescent="0.2">
      <c r="A115" s="46">
        <v>113</v>
      </c>
      <c r="B115" s="79">
        <v>42381</v>
      </c>
      <c r="C115" s="46">
        <v>326</v>
      </c>
      <c r="D115" s="46">
        <v>48</v>
      </c>
      <c r="E115" s="47" t="s">
        <v>79</v>
      </c>
      <c r="F115" s="46" t="s">
        <v>315</v>
      </c>
      <c r="G115" s="47">
        <v>25.6</v>
      </c>
      <c r="H115" s="47">
        <v>30.43</v>
      </c>
      <c r="I115" s="47">
        <v>26.57</v>
      </c>
      <c r="J115" s="47">
        <v>17.39</v>
      </c>
      <c r="K115" s="48">
        <v>85.8</v>
      </c>
      <c r="L115" s="48">
        <v>61.3</v>
      </c>
      <c r="M115" s="48">
        <v>93.4</v>
      </c>
      <c r="N115" s="82">
        <v>6.7000000000000004E-2</v>
      </c>
      <c r="O115" s="46">
        <v>40</v>
      </c>
      <c r="P115" s="46">
        <v>50</v>
      </c>
      <c r="Q115" s="46">
        <v>23.5</v>
      </c>
      <c r="R115" s="46">
        <v>99</v>
      </c>
      <c r="S115" s="46">
        <v>14</v>
      </c>
      <c r="T115" s="59">
        <v>112.1</v>
      </c>
      <c r="U115" s="59">
        <v>93.3</v>
      </c>
      <c r="V115" s="59">
        <v>195.7</v>
      </c>
      <c r="W115" s="49">
        <v>9.1999999999999993</v>
      </c>
      <c r="X115" s="62">
        <v>27.1</v>
      </c>
      <c r="Y115" s="61">
        <v>79</v>
      </c>
      <c r="Z115" s="61">
        <v>46</v>
      </c>
      <c r="AA115" s="61">
        <v>30</v>
      </c>
      <c r="AB115" s="61">
        <v>21</v>
      </c>
      <c r="AC115" s="61">
        <v>27</v>
      </c>
      <c r="AD115" s="61">
        <v>3</v>
      </c>
      <c r="AE115" s="61">
        <v>30</v>
      </c>
      <c r="AF115" s="61">
        <v>40</v>
      </c>
      <c r="AG115" s="99">
        <v>65.151515151515156</v>
      </c>
      <c r="AH115" s="99">
        <v>10.606060606060606</v>
      </c>
      <c r="AI115" s="99" t="s">
        <v>63</v>
      </c>
    </row>
    <row r="116" spans="1:35" ht="15" customHeight="1" x14ac:dyDescent="0.2">
      <c r="A116" s="46">
        <v>114</v>
      </c>
      <c r="B116" s="79">
        <v>42399</v>
      </c>
      <c r="C116" s="46">
        <v>347</v>
      </c>
      <c r="D116" s="46">
        <v>50</v>
      </c>
      <c r="E116" s="47" t="s">
        <v>79</v>
      </c>
      <c r="F116" s="46" t="s">
        <v>315</v>
      </c>
      <c r="G116" s="47">
        <v>25.6</v>
      </c>
      <c r="H116" s="47">
        <v>30.43</v>
      </c>
      <c r="I116" s="47">
        <v>26.57</v>
      </c>
      <c r="J116" s="47">
        <v>17.39</v>
      </c>
      <c r="K116" s="48">
        <v>80.7</v>
      </c>
      <c r="L116" s="48">
        <v>49</v>
      </c>
      <c r="M116" s="48">
        <v>54.3</v>
      </c>
      <c r="N116" s="82">
        <v>3.2000000000000001E-2</v>
      </c>
      <c r="O116" s="46">
        <v>45</v>
      </c>
      <c r="P116" s="46">
        <v>35</v>
      </c>
      <c r="Q116" s="46">
        <v>42</v>
      </c>
      <c r="R116" s="46">
        <v>124.95</v>
      </c>
      <c r="S116" s="46">
        <v>39.950000000000003</v>
      </c>
      <c r="T116" s="59">
        <v>119.5</v>
      </c>
      <c r="U116" s="59">
        <v>102.4</v>
      </c>
      <c r="V116" s="59">
        <v>196.5</v>
      </c>
      <c r="W116" s="49">
        <v>8.4</v>
      </c>
      <c r="X116" s="62">
        <v>32.4</v>
      </c>
      <c r="Y116" s="61">
        <v>81</v>
      </c>
      <c r="Z116" s="61">
        <v>50</v>
      </c>
      <c r="AA116" s="61">
        <v>43</v>
      </c>
      <c r="AB116" s="61">
        <v>30</v>
      </c>
      <c r="AC116" s="61">
        <v>37</v>
      </c>
      <c r="AD116" s="61">
        <v>5</v>
      </c>
      <c r="AE116" s="61">
        <v>34</v>
      </c>
      <c r="AF116" s="61">
        <v>23</v>
      </c>
      <c r="AG116" s="99">
        <v>50.769230769230766</v>
      </c>
      <c r="AH116" s="99">
        <v>22.058823529411764</v>
      </c>
      <c r="AI116" s="99" t="s">
        <v>63</v>
      </c>
    </row>
    <row r="117" spans="1:35" ht="15" customHeight="1" x14ac:dyDescent="0.2">
      <c r="A117" s="70">
        <v>115</v>
      </c>
      <c r="B117" s="79">
        <v>43228</v>
      </c>
      <c r="C117" s="46" t="s">
        <v>240</v>
      </c>
      <c r="D117" s="46" t="s">
        <v>238</v>
      </c>
      <c r="E117" s="47" t="s">
        <v>79</v>
      </c>
      <c r="F117" s="46" t="s">
        <v>315</v>
      </c>
      <c r="G117" s="47">
        <v>25.6</v>
      </c>
      <c r="H117" s="47">
        <v>30.43</v>
      </c>
      <c r="I117" s="47">
        <v>26.57</v>
      </c>
      <c r="J117" s="47">
        <v>17.39</v>
      </c>
      <c r="K117" s="58">
        <v>92.4</v>
      </c>
      <c r="L117" s="58">
        <v>81.2</v>
      </c>
      <c r="M117" s="58">
        <v>73.099999999999994</v>
      </c>
      <c r="N117" s="83">
        <v>3.2000000000000001E-2</v>
      </c>
      <c r="O117" s="46">
        <v>70</v>
      </c>
      <c r="P117" s="46">
        <v>80</v>
      </c>
      <c r="Q117" s="46">
        <v>65</v>
      </c>
      <c r="R117" s="46">
        <v>468</v>
      </c>
      <c r="S117" s="46">
        <v>378</v>
      </c>
      <c r="T117" s="59">
        <v>98.7</v>
      </c>
      <c r="U117" s="59">
        <v>86.3</v>
      </c>
      <c r="V117" s="59">
        <v>177.6</v>
      </c>
      <c r="W117" s="49">
        <v>7.1</v>
      </c>
      <c r="X117" s="62">
        <v>35</v>
      </c>
      <c r="Y117" s="61">
        <v>85</v>
      </c>
      <c r="Z117" s="61">
        <v>49</v>
      </c>
      <c r="AA117" s="61">
        <v>71</v>
      </c>
      <c r="AB117" s="61">
        <v>58</v>
      </c>
      <c r="AC117" s="61">
        <v>65</v>
      </c>
      <c r="AD117" s="61">
        <v>6</v>
      </c>
      <c r="AE117" s="61">
        <v>13</v>
      </c>
      <c r="AF117" s="61">
        <v>16</v>
      </c>
      <c r="AG117" s="99">
        <v>64.86486486486487</v>
      </c>
      <c r="AH117" s="99">
        <v>13.513513513513514</v>
      </c>
      <c r="AI117" s="99" t="s">
        <v>63</v>
      </c>
    </row>
    <row r="118" spans="1:35" ht="15" customHeight="1" x14ac:dyDescent="0.2">
      <c r="A118" s="46">
        <v>116</v>
      </c>
      <c r="B118" s="79">
        <v>42262</v>
      </c>
      <c r="C118" s="46">
        <v>211</v>
      </c>
      <c r="D118" s="46">
        <v>36</v>
      </c>
      <c r="E118" s="47" t="s">
        <v>79</v>
      </c>
      <c r="F118" s="46" t="s">
        <v>316</v>
      </c>
      <c r="G118" s="47">
        <v>22.58</v>
      </c>
      <c r="H118" s="47">
        <v>35.31</v>
      </c>
      <c r="I118" s="47">
        <v>35.6</v>
      </c>
      <c r="J118" s="47">
        <v>6.51</v>
      </c>
      <c r="K118" s="48">
        <v>93.2</v>
      </c>
      <c r="L118" s="48">
        <v>79.900000000000006</v>
      </c>
      <c r="M118" s="48">
        <v>80.599999999999994</v>
      </c>
      <c r="N118" s="82">
        <v>1.2E-2</v>
      </c>
      <c r="O118" s="46">
        <v>50</v>
      </c>
      <c r="P118" s="46">
        <v>60</v>
      </c>
      <c r="Q118" s="46">
        <v>36.5</v>
      </c>
      <c r="R118" s="46">
        <v>186</v>
      </c>
      <c r="S118" s="46">
        <v>101</v>
      </c>
      <c r="T118" s="59">
        <v>80.400000000000006</v>
      </c>
      <c r="U118" s="59">
        <v>64</v>
      </c>
      <c r="V118" s="59">
        <v>156.4</v>
      </c>
      <c r="W118" s="49">
        <v>7.7</v>
      </c>
      <c r="X118" s="62">
        <v>32.4</v>
      </c>
      <c r="Y118" s="61">
        <v>82</v>
      </c>
      <c r="Z118" s="61">
        <v>51</v>
      </c>
      <c r="AA118" s="61">
        <v>49</v>
      </c>
      <c r="AB118" s="61">
        <v>27</v>
      </c>
      <c r="AC118" s="61">
        <v>35</v>
      </c>
      <c r="AD118" s="61">
        <v>14</v>
      </c>
      <c r="AE118" s="61">
        <v>27</v>
      </c>
      <c r="AF118" s="61">
        <v>24</v>
      </c>
      <c r="AG118" s="99">
        <v>59.090909090909093</v>
      </c>
      <c r="AH118" s="99">
        <v>7.5757575757575761</v>
      </c>
      <c r="AI118" s="99" t="s">
        <v>63</v>
      </c>
    </row>
    <row r="119" spans="1:35" ht="15" customHeight="1" x14ac:dyDescent="0.2">
      <c r="A119" s="46">
        <v>117</v>
      </c>
      <c r="B119" s="79">
        <v>42327</v>
      </c>
      <c r="C119" s="46">
        <v>279</v>
      </c>
      <c r="D119" s="46">
        <v>43</v>
      </c>
      <c r="E119" s="47" t="s">
        <v>79</v>
      </c>
      <c r="F119" s="46" t="s">
        <v>316</v>
      </c>
      <c r="G119" s="47">
        <v>22.58</v>
      </c>
      <c r="H119" s="47">
        <v>35.31</v>
      </c>
      <c r="I119" s="47">
        <v>35.6</v>
      </c>
      <c r="J119" s="47">
        <v>6.51</v>
      </c>
      <c r="K119" s="48">
        <v>90.7</v>
      </c>
      <c r="L119" s="48">
        <v>72.3</v>
      </c>
      <c r="M119" s="48">
        <v>40.200000000000003</v>
      </c>
      <c r="N119" s="82">
        <v>1.34</v>
      </c>
      <c r="O119" s="46">
        <v>50</v>
      </c>
      <c r="P119" s="46">
        <v>65</v>
      </c>
      <c r="Q119" s="46">
        <v>31</v>
      </c>
      <c r="R119" s="46">
        <v>171</v>
      </c>
      <c r="S119" s="46">
        <v>86</v>
      </c>
      <c r="T119" s="59">
        <v>108.4</v>
      </c>
      <c r="U119" s="59">
        <v>89.9</v>
      </c>
      <c r="V119" s="59">
        <v>215.1</v>
      </c>
      <c r="W119" s="49">
        <v>9.3000000000000007</v>
      </c>
      <c r="X119" s="62">
        <v>31.3</v>
      </c>
      <c r="Y119" s="61">
        <v>81</v>
      </c>
      <c r="Z119" s="61">
        <v>42</v>
      </c>
      <c r="AA119" s="61">
        <v>31</v>
      </c>
      <c r="AB119" s="61">
        <v>22</v>
      </c>
      <c r="AC119" s="61">
        <v>28</v>
      </c>
      <c r="AD119" s="61">
        <v>3</v>
      </c>
      <c r="AE119" s="61">
        <v>4</v>
      </c>
      <c r="AF119" s="61">
        <v>65</v>
      </c>
      <c r="AG119" s="99">
        <v>56.71641791044776</v>
      </c>
      <c r="AH119" s="99">
        <v>11.940298507462686</v>
      </c>
      <c r="AI119" s="99">
        <v>111</v>
      </c>
    </row>
    <row r="120" spans="1:35" ht="15" customHeight="1" x14ac:dyDescent="0.2">
      <c r="A120" s="70">
        <v>118</v>
      </c>
      <c r="B120" s="79" t="s">
        <v>63</v>
      </c>
      <c r="C120" s="46" t="s">
        <v>242</v>
      </c>
      <c r="D120" s="46" t="s">
        <v>241</v>
      </c>
      <c r="E120" s="47" t="s">
        <v>79</v>
      </c>
      <c r="F120" s="46" t="s">
        <v>316</v>
      </c>
      <c r="G120" s="47">
        <v>22.58</v>
      </c>
      <c r="H120" s="47">
        <v>35.31</v>
      </c>
      <c r="I120" s="47">
        <v>35.6</v>
      </c>
      <c r="J120" s="47">
        <v>6.51</v>
      </c>
      <c r="K120" s="58">
        <v>95.7</v>
      </c>
      <c r="L120" s="58">
        <v>88.9</v>
      </c>
      <c r="M120" s="58">
        <v>84.9</v>
      </c>
      <c r="N120" s="83">
        <v>0.22</v>
      </c>
      <c r="O120" s="46">
        <v>75</v>
      </c>
      <c r="P120" s="46">
        <v>60</v>
      </c>
      <c r="Q120" s="46">
        <v>69.5</v>
      </c>
      <c r="R120" s="46">
        <v>375.3</v>
      </c>
      <c r="S120" s="46">
        <v>285.3</v>
      </c>
      <c r="T120" s="59">
        <v>87.6</v>
      </c>
      <c r="U120" s="59">
        <v>76.3</v>
      </c>
      <c r="V120" s="59">
        <v>156.1</v>
      </c>
      <c r="W120" s="49">
        <v>7.2</v>
      </c>
      <c r="X120" s="60">
        <v>33.1</v>
      </c>
      <c r="Y120" s="61">
        <v>84</v>
      </c>
      <c r="Z120" s="61">
        <v>47</v>
      </c>
      <c r="AA120" s="61">
        <v>59</v>
      </c>
      <c r="AB120" s="61">
        <v>37</v>
      </c>
      <c r="AC120" s="61">
        <v>42</v>
      </c>
      <c r="AD120" s="61">
        <v>17</v>
      </c>
      <c r="AE120" s="61">
        <v>23</v>
      </c>
      <c r="AF120" s="61">
        <v>18</v>
      </c>
      <c r="AG120" s="99">
        <v>70.588235294117652</v>
      </c>
      <c r="AH120" s="99">
        <v>16.176470588235293</v>
      </c>
      <c r="AI120" s="99">
        <v>190.5</v>
      </c>
    </row>
    <row r="121" spans="1:35" ht="15" customHeight="1" x14ac:dyDescent="0.2">
      <c r="A121" s="46">
        <v>119</v>
      </c>
      <c r="B121" s="79">
        <v>43235</v>
      </c>
      <c r="C121" s="46" t="s">
        <v>243</v>
      </c>
      <c r="D121" s="46" t="s">
        <v>331</v>
      </c>
      <c r="E121" s="47" t="s">
        <v>79</v>
      </c>
      <c r="F121" s="46" t="s">
        <v>316</v>
      </c>
      <c r="G121" s="47">
        <v>22.58</v>
      </c>
      <c r="H121" s="47">
        <v>35.31</v>
      </c>
      <c r="I121" s="47">
        <v>35.6</v>
      </c>
      <c r="J121" s="47">
        <v>6.51</v>
      </c>
      <c r="K121" s="58">
        <v>86.2</v>
      </c>
      <c r="L121" s="58">
        <v>71.599999999999994</v>
      </c>
      <c r="M121" s="58">
        <v>65</v>
      </c>
      <c r="N121" s="83">
        <v>2.66</v>
      </c>
      <c r="O121" s="46">
        <v>70</v>
      </c>
      <c r="P121" s="46">
        <v>75</v>
      </c>
      <c r="Q121" s="46">
        <v>74.5</v>
      </c>
      <c r="R121" s="46">
        <v>502</v>
      </c>
      <c r="S121" s="46">
        <v>412</v>
      </c>
      <c r="T121" s="59">
        <v>111</v>
      </c>
      <c r="U121" s="59">
        <v>93.3</v>
      </c>
      <c r="V121" s="59">
        <v>176.5</v>
      </c>
      <c r="W121" s="49">
        <v>7.6</v>
      </c>
      <c r="X121" s="62">
        <v>31.3</v>
      </c>
      <c r="Y121" s="61">
        <v>81</v>
      </c>
      <c r="Z121" s="61">
        <v>52</v>
      </c>
      <c r="AA121" s="61">
        <v>57</v>
      </c>
      <c r="AB121" s="61">
        <v>42</v>
      </c>
      <c r="AC121" s="61">
        <v>52</v>
      </c>
      <c r="AD121" s="61">
        <v>4</v>
      </c>
      <c r="AE121" s="61">
        <v>20</v>
      </c>
      <c r="AF121" s="61">
        <v>23</v>
      </c>
      <c r="AG121" s="99">
        <v>71.428571428571431</v>
      </c>
      <c r="AH121" s="99">
        <v>30</v>
      </c>
      <c r="AI121" s="99" t="s">
        <v>63</v>
      </c>
    </row>
    <row r="122" spans="1:35" ht="15" customHeight="1" x14ac:dyDescent="0.2">
      <c r="A122" s="46">
        <v>120</v>
      </c>
      <c r="B122" s="79">
        <v>42258</v>
      </c>
      <c r="C122" s="46">
        <v>204</v>
      </c>
      <c r="D122" s="46">
        <v>35</v>
      </c>
      <c r="E122" s="47" t="s">
        <v>79</v>
      </c>
      <c r="F122" s="46" t="s">
        <v>317</v>
      </c>
      <c r="G122" s="47">
        <v>21.56</v>
      </c>
      <c r="H122" s="47">
        <v>34.46</v>
      </c>
      <c r="I122" s="47">
        <v>32.770000000000003</v>
      </c>
      <c r="J122" s="47">
        <v>11.21</v>
      </c>
      <c r="K122" s="48">
        <v>83.5</v>
      </c>
      <c r="L122" s="48">
        <v>60.3</v>
      </c>
      <c r="M122" s="48">
        <v>69.2</v>
      </c>
      <c r="N122" s="82" t="s">
        <v>63</v>
      </c>
      <c r="O122" s="46">
        <v>20</v>
      </c>
      <c r="P122" s="46">
        <v>60</v>
      </c>
      <c r="Q122" s="46">
        <v>19.5</v>
      </c>
      <c r="R122" s="46">
        <v>105</v>
      </c>
      <c r="S122" s="46">
        <v>15</v>
      </c>
      <c r="T122" s="59">
        <v>81.900000000000006</v>
      </c>
      <c r="U122" s="59">
        <v>65.5</v>
      </c>
      <c r="V122" s="59">
        <v>154</v>
      </c>
      <c r="W122" s="59">
        <v>6.8</v>
      </c>
      <c r="X122" s="60">
        <v>35.299999999999997</v>
      </c>
      <c r="Y122" s="61">
        <v>79</v>
      </c>
      <c r="Z122" s="61">
        <v>44</v>
      </c>
      <c r="AA122" s="61">
        <v>33</v>
      </c>
      <c r="AB122" s="61">
        <v>20</v>
      </c>
      <c r="AC122" s="61">
        <v>26</v>
      </c>
      <c r="AD122" s="61">
        <v>7</v>
      </c>
      <c r="AE122" s="61">
        <v>13</v>
      </c>
      <c r="AF122" s="61">
        <v>54</v>
      </c>
      <c r="AG122" s="99">
        <v>66.153846153846146</v>
      </c>
      <c r="AH122" s="99">
        <v>15.384615384615385</v>
      </c>
      <c r="AI122" s="99" t="s">
        <v>63</v>
      </c>
    </row>
    <row r="123" spans="1:35" ht="15" customHeight="1" x14ac:dyDescent="0.2">
      <c r="A123" s="70">
        <v>121</v>
      </c>
      <c r="B123" s="79">
        <v>42262</v>
      </c>
      <c r="C123" s="46">
        <v>212</v>
      </c>
      <c r="D123" s="46">
        <v>36</v>
      </c>
      <c r="E123" s="47" t="s">
        <v>79</v>
      </c>
      <c r="F123" s="46" t="s">
        <v>317</v>
      </c>
      <c r="G123" s="47">
        <v>21.56</v>
      </c>
      <c r="H123" s="47">
        <v>34.46</v>
      </c>
      <c r="I123" s="47">
        <v>32.770000000000003</v>
      </c>
      <c r="J123" s="47">
        <v>11.21</v>
      </c>
      <c r="K123" s="48">
        <v>91.8</v>
      </c>
      <c r="L123" s="48">
        <v>70.099999999999994</v>
      </c>
      <c r="M123" s="48">
        <v>69.099999999999994</v>
      </c>
      <c r="N123" s="82">
        <v>2.4E-2</v>
      </c>
      <c r="O123" s="46">
        <v>20</v>
      </c>
      <c r="P123" s="46">
        <v>50</v>
      </c>
      <c r="Q123" s="46">
        <v>21.5</v>
      </c>
      <c r="R123" s="46">
        <v>91.3</v>
      </c>
      <c r="S123" s="46">
        <v>6.3</v>
      </c>
      <c r="T123" s="59">
        <v>61.4</v>
      </c>
      <c r="U123" s="59">
        <v>55</v>
      </c>
      <c r="V123" s="59">
        <v>91</v>
      </c>
      <c r="W123" s="59">
        <v>11.1</v>
      </c>
      <c r="X123" s="60">
        <v>34.299999999999997</v>
      </c>
      <c r="Y123" s="61">
        <v>92</v>
      </c>
      <c r="Z123" s="61">
        <v>74</v>
      </c>
      <c r="AA123" s="61">
        <v>23</v>
      </c>
      <c r="AB123" s="61">
        <v>9</v>
      </c>
      <c r="AC123" s="61">
        <v>10</v>
      </c>
      <c r="AD123" s="61">
        <v>13</v>
      </c>
      <c r="AE123" s="61">
        <v>28</v>
      </c>
      <c r="AF123" s="61">
        <v>49</v>
      </c>
      <c r="AG123" s="99">
        <v>66.666666666666657</v>
      </c>
      <c r="AH123" s="99">
        <v>12.5</v>
      </c>
      <c r="AI123" s="99">
        <v>254.2</v>
      </c>
    </row>
    <row r="124" spans="1:35" ht="15" customHeight="1" x14ac:dyDescent="0.2">
      <c r="A124" s="46">
        <v>122</v>
      </c>
      <c r="B124" s="79" t="s">
        <v>63</v>
      </c>
      <c r="C124" s="46" t="s">
        <v>244</v>
      </c>
      <c r="D124" s="46" t="s">
        <v>332</v>
      </c>
      <c r="E124" s="47" t="s">
        <v>79</v>
      </c>
      <c r="F124" s="46" t="s">
        <v>317</v>
      </c>
      <c r="G124" s="47">
        <v>21.56</v>
      </c>
      <c r="H124" s="47">
        <v>34.46</v>
      </c>
      <c r="I124" s="47">
        <v>32.770000000000003</v>
      </c>
      <c r="J124" s="47">
        <v>11.21</v>
      </c>
      <c r="K124" s="58">
        <v>92.4</v>
      </c>
      <c r="L124" s="58">
        <v>85.1</v>
      </c>
      <c r="M124" s="58">
        <v>68.599999999999994</v>
      </c>
      <c r="N124" s="83">
        <v>4.08</v>
      </c>
      <c r="O124" s="46">
        <v>60</v>
      </c>
      <c r="P124" s="46">
        <v>70</v>
      </c>
      <c r="Q124" s="46">
        <v>26</v>
      </c>
      <c r="R124" s="46">
        <v>163.80000000000001</v>
      </c>
      <c r="S124" s="46">
        <v>73.8</v>
      </c>
      <c r="T124" s="59">
        <v>95.8</v>
      </c>
      <c r="U124" s="59">
        <v>88</v>
      </c>
      <c r="V124" s="59">
        <v>139.9</v>
      </c>
      <c r="W124" s="49">
        <v>4.5</v>
      </c>
      <c r="X124" s="60">
        <v>42.1</v>
      </c>
      <c r="Y124" s="61">
        <v>91</v>
      </c>
      <c r="Z124" s="61">
        <v>64</v>
      </c>
      <c r="AA124" s="61">
        <v>85</v>
      </c>
      <c r="AB124" s="61">
        <v>76</v>
      </c>
      <c r="AC124" s="61">
        <v>81</v>
      </c>
      <c r="AD124" s="61">
        <v>4</v>
      </c>
      <c r="AE124" s="61">
        <v>4</v>
      </c>
      <c r="AF124" s="61">
        <v>11</v>
      </c>
      <c r="AG124" s="99">
        <v>82.857142857142861</v>
      </c>
      <c r="AH124" s="99">
        <v>28.571428571428569</v>
      </c>
      <c r="AI124" s="99">
        <v>182.57142857142858</v>
      </c>
    </row>
    <row r="125" spans="1:35" ht="15" customHeight="1" x14ac:dyDescent="0.2">
      <c r="A125" s="46">
        <v>123</v>
      </c>
      <c r="B125" s="79">
        <v>42297</v>
      </c>
      <c r="C125" s="46">
        <v>256</v>
      </c>
      <c r="D125" s="46">
        <v>41</v>
      </c>
      <c r="E125" s="47" t="s">
        <v>90</v>
      </c>
      <c r="F125" s="46" t="s">
        <v>318</v>
      </c>
      <c r="G125" s="47">
        <v>23.56</v>
      </c>
      <c r="H125" s="47">
        <v>34.380000000000003</v>
      </c>
      <c r="I125" s="47">
        <v>6.51</v>
      </c>
      <c r="J125" s="47">
        <v>35.549999999999997</v>
      </c>
      <c r="K125" s="58" t="s">
        <v>63</v>
      </c>
      <c r="L125" s="58" t="s">
        <v>63</v>
      </c>
      <c r="M125" s="58" t="s">
        <v>63</v>
      </c>
      <c r="N125" s="83" t="s">
        <v>63</v>
      </c>
      <c r="O125" s="46">
        <v>40</v>
      </c>
      <c r="P125" s="46">
        <v>70</v>
      </c>
      <c r="Q125" s="46">
        <v>34</v>
      </c>
      <c r="R125" s="46">
        <v>202.3</v>
      </c>
      <c r="S125" s="46">
        <v>117.3</v>
      </c>
      <c r="T125" s="59">
        <v>96.6</v>
      </c>
      <c r="U125" s="59">
        <v>80.5</v>
      </c>
      <c r="V125" s="59">
        <v>188.2</v>
      </c>
      <c r="W125" s="49">
        <v>8</v>
      </c>
      <c r="X125" s="60">
        <v>35.299999999999997</v>
      </c>
      <c r="Y125" s="61">
        <v>83</v>
      </c>
      <c r="Z125" s="61">
        <v>47</v>
      </c>
      <c r="AA125" s="61">
        <v>65</v>
      </c>
      <c r="AB125" s="61">
        <v>48</v>
      </c>
      <c r="AC125" s="61">
        <v>59</v>
      </c>
      <c r="AD125" s="61">
        <v>7</v>
      </c>
      <c r="AE125" s="61">
        <v>6</v>
      </c>
      <c r="AF125" s="61">
        <v>28</v>
      </c>
      <c r="AG125" s="99">
        <v>70.370370370370367</v>
      </c>
      <c r="AH125" s="99">
        <v>27.27272727272727</v>
      </c>
      <c r="AI125" s="99" t="s">
        <v>63</v>
      </c>
    </row>
    <row r="126" spans="1:35" ht="15" customHeight="1" x14ac:dyDescent="0.2">
      <c r="A126" s="70">
        <v>124</v>
      </c>
      <c r="B126" s="79">
        <v>42264</v>
      </c>
      <c r="C126" s="46">
        <v>222</v>
      </c>
      <c r="D126" s="46">
        <v>37</v>
      </c>
      <c r="E126" s="47" t="s">
        <v>90</v>
      </c>
      <c r="F126" s="46" t="s">
        <v>318</v>
      </c>
      <c r="G126" s="47">
        <v>23.56</v>
      </c>
      <c r="H126" s="47">
        <v>34.380000000000003</v>
      </c>
      <c r="I126" s="47">
        <v>6.51</v>
      </c>
      <c r="J126" s="47">
        <v>35.549999999999997</v>
      </c>
      <c r="K126" s="48">
        <v>89.3</v>
      </c>
      <c r="L126" s="48">
        <v>68.8</v>
      </c>
      <c r="M126" s="48">
        <v>74.5</v>
      </c>
      <c r="N126" s="82">
        <v>1.0999999999999999E-2</v>
      </c>
      <c r="O126" s="46">
        <v>40</v>
      </c>
      <c r="P126" s="46">
        <v>70</v>
      </c>
      <c r="Q126" s="46">
        <v>21.5</v>
      </c>
      <c r="R126" s="46">
        <v>127.9</v>
      </c>
      <c r="S126" s="46">
        <v>42.9</v>
      </c>
      <c r="T126" s="59">
        <v>94.9</v>
      </c>
      <c r="U126" s="59">
        <v>84.3</v>
      </c>
      <c r="V126" s="59">
        <v>142.30000000000001</v>
      </c>
      <c r="W126" s="49">
        <v>4</v>
      </c>
      <c r="X126" s="60">
        <v>40.9</v>
      </c>
      <c r="Y126" s="61">
        <v>90</v>
      </c>
      <c r="Z126" s="61">
        <v>63</v>
      </c>
      <c r="AA126" s="61">
        <v>58</v>
      </c>
      <c r="AB126" s="61">
        <v>48</v>
      </c>
      <c r="AC126" s="61">
        <v>53</v>
      </c>
      <c r="AD126" s="61">
        <v>6</v>
      </c>
      <c r="AE126" s="61">
        <v>10</v>
      </c>
      <c r="AF126" s="61">
        <v>31</v>
      </c>
      <c r="AG126" s="99">
        <v>82.857142857142861</v>
      </c>
      <c r="AH126" s="99">
        <v>21.428571428571427</v>
      </c>
      <c r="AI126" s="99">
        <v>127.5</v>
      </c>
    </row>
    <row r="127" spans="1:35" ht="15" customHeight="1" x14ac:dyDescent="0.2">
      <c r="A127" s="46">
        <v>125</v>
      </c>
      <c r="B127" s="79" t="s">
        <v>63</v>
      </c>
      <c r="C127" s="46" t="s">
        <v>245</v>
      </c>
      <c r="D127" s="46" t="s">
        <v>333</v>
      </c>
      <c r="E127" s="47" t="s">
        <v>90</v>
      </c>
      <c r="F127" s="46" t="s">
        <v>318</v>
      </c>
      <c r="G127" s="47">
        <v>23.56</v>
      </c>
      <c r="H127" s="47">
        <v>34.380000000000003</v>
      </c>
      <c r="I127" s="47">
        <v>6.51</v>
      </c>
      <c r="J127" s="47">
        <v>35.549999999999997</v>
      </c>
      <c r="K127" s="58">
        <v>80.7</v>
      </c>
      <c r="L127" s="58">
        <v>61.7</v>
      </c>
      <c r="M127" s="58">
        <v>69.900000000000006</v>
      </c>
      <c r="N127" s="83">
        <v>3.14</v>
      </c>
      <c r="O127" s="46">
        <v>80</v>
      </c>
      <c r="P127" s="46">
        <v>85</v>
      </c>
      <c r="Q127" s="46">
        <v>38.5</v>
      </c>
      <c r="R127" s="46">
        <v>294.5</v>
      </c>
      <c r="S127" s="46">
        <v>204.5</v>
      </c>
      <c r="T127" s="59">
        <v>99.6</v>
      </c>
      <c r="U127" s="59">
        <v>83.8</v>
      </c>
      <c r="V127" s="59">
        <v>174.4</v>
      </c>
      <c r="W127" s="49">
        <v>7.4</v>
      </c>
      <c r="X127" s="60">
        <v>32.200000000000003</v>
      </c>
      <c r="Y127" s="61">
        <v>83</v>
      </c>
      <c r="Z127" s="61">
        <v>48</v>
      </c>
      <c r="AA127" s="61">
        <v>77</v>
      </c>
      <c r="AB127" s="61">
        <v>60</v>
      </c>
      <c r="AC127" s="61">
        <v>71</v>
      </c>
      <c r="AD127" s="61">
        <v>5</v>
      </c>
      <c r="AE127" s="61">
        <v>11</v>
      </c>
      <c r="AF127" s="61">
        <v>12</v>
      </c>
      <c r="AG127" s="99">
        <v>81.159420289855078</v>
      </c>
      <c r="AH127" s="99">
        <v>43.478260869565219</v>
      </c>
      <c r="AI127" s="99">
        <v>185</v>
      </c>
    </row>
    <row r="128" spans="1:35" ht="15" customHeight="1" x14ac:dyDescent="0.2">
      <c r="A128" s="46">
        <v>126</v>
      </c>
      <c r="B128" s="79" t="s">
        <v>63</v>
      </c>
      <c r="C128" s="46" t="s">
        <v>246</v>
      </c>
      <c r="D128" s="46" t="s">
        <v>334</v>
      </c>
      <c r="E128" s="47" t="s">
        <v>90</v>
      </c>
      <c r="F128" s="46" t="s">
        <v>318</v>
      </c>
      <c r="G128" s="47">
        <v>23.56</v>
      </c>
      <c r="H128" s="47">
        <v>34.380000000000003</v>
      </c>
      <c r="I128" s="47">
        <v>6.51</v>
      </c>
      <c r="J128" s="47">
        <v>35.549999999999997</v>
      </c>
      <c r="K128" s="58">
        <v>89.8</v>
      </c>
      <c r="L128" s="58">
        <v>70.2</v>
      </c>
      <c r="M128" s="58">
        <v>68.2</v>
      </c>
      <c r="N128" s="83">
        <v>3.24</v>
      </c>
      <c r="O128" s="46">
        <v>80</v>
      </c>
      <c r="P128" s="46">
        <v>90</v>
      </c>
      <c r="Q128" s="46">
        <v>52</v>
      </c>
      <c r="R128" s="46">
        <v>374</v>
      </c>
      <c r="S128" s="46">
        <v>284</v>
      </c>
      <c r="T128" s="59">
        <v>94.6</v>
      </c>
      <c r="U128" s="59">
        <v>85.3</v>
      </c>
      <c r="V128" s="59">
        <v>135.1</v>
      </c>
      <c r="W128" s="49">
        <v>4.5</v>
      </c>
      <c r="X128" s="60">
        <v>39.799999999999997</v>
      </c>
      <c r="Y128" s="61">
        <v>89</v>
      </c>
      <c r="Z128" s="61">
        <v>65</v>
      </c>
      <c r="AA128" s="61">
        <v>73</v>
      </c>
      <c r="AB128" s="61">
        <v>64</v>
      </c>
      <c r="AC128" s="61">
        <v>70</v>
      </c>
      <c r="AD128" s="61">
        <v>4</v>
      </c>
      <c r="AE128" s="61">
        <v>12</v>
      </c>
      <c r="AF128" s="61">
        <v>15</v>
      </c>
      <c r="AG128" s="99">
        <v>83.333333333333343</v>
      </c>
      <c r="AH128" s="99">
        <v>42.465753424657535</v>
      </c>
      <c r="AI128" s="99" t="s">
        <v>63</v>
      </c>
    </row>
    <row r="129" spans="1:35" ht="15" customHeight="1" x14ac:dyDescent="0.2">
      <c r="A129" s="70">
        <v>127</v>
      </c>
      <c r="B129" s="79">
        <v>42381</v>
      </c>
      <c r="C129" s="46">
        <v>324</v>
      </c>
      <c r="D129" s="46">
        <v>48</v>
      </c>
      <c r="E129" s="47" t="s">
        <v>106</v>
      </c>
      <c r="F129" s="46" t="s">
        <v>319</v>
      </c>
      <c r="G129" s="47">
        <v>46.84</v>
      </c>
      <c r="H129" s="47">
        <v>29.11</v>
      </c>
      <c r="I129" s="47">
        <v>21.52</v>
      </c>
      <c r="J129" s="47">
        <v>2.5299999999999998</v>
      </c>
      <c r="K129" s="48">
        <v>88.1</v>
      </c>
      <c r="L129" s="48">
        <v>76</v>
      </c>
      <c r="M129" s="48" t="s">
        <v>63</v>
      </c>
      <c r="N129" s="82">
        <v>7.4999999999999997E-2</v>
      </c>
      <c r="O129" s="46">
        <v>55</v>
      </c>
      <c r="P129" s="46">
        <v>55</v>
      </c>
      <c r="Q129" s="46">
        <v>47.5</v>
      </c>
      <c r="R129" s="46">
        <v>222</v>
      </c>
      <c r="S129" s="46">
        <v>137</v>
      </c>
      <c r="T129" s="59">
        <v>112.1</v>
      </c>
      <c r="U129" s="59">
        <v>95.7</v>
      </c>
      <c r="V129" s="59">
        <v>209.7</v>
      </c>
      <c r="W129" s="49">
        <v>10.199999999999999</v>
      </c>
      <c r="X129" s="60">
        <v>28.7</v>
      </c>
      <c r="Y129" s="61">
        <v>84</v>
      </c>
      <c r="Z129" s="61">
        <v>48</v>
      </c>
      <c r="AA129" s="61">
        <v>54</v>
      </c>
      <c r="AB129" s="61">
        <v>40</v>
      </c>
      <c r="AC129" s="61">
        <v>47</v>
      </c>
      <c r="AD129" s="61">
        <v>7</v>
      </c>
      <c r="AE129" s="61">
        <v>18</v>
      </c>
      <c r="AF129" s="61">
        <v>28</v>
      </c>
      <c r="AG129" s="99">
        <v>59.375</v>
      </c>
      <c r="AH129" s="99">
        <v>13.846153846153847</v>
      </c>
      <c r="AI129" s="99" t="s">
        <v>63</v>
      </c>
    </row>
    <row r="130" spans="1:35" ht="15" customHeight="1" x14ac:dyDescent="0.2">
      <c r="A130" s="46">
        <v>128</v>
      </c>
      <c r="B130" s="79">
        <v>42399</v>
      </c>
      <c r="C130" s="46">
        <v>345</v>
      </c>
      <c r="D130" s="46">
        <v>50</v>
      </c>
      <c r="E130" s="47" t="s">
        <v>106</v>
      </c>
      <c r="F130" s="46" t="s">
        <v>319</v>
      </c>
      <c r="G130" s="47">
        <v>46.84</v>
      </c>
      <c r="H130" s="47">
        <v>29.11</v>
      </c>
      <c r="I130" s="47">
        <v>21.52</v>
      </c>
      <c r="J130" s="47">
        <v>2.5299999999999998</v>
      </c>
      <c r="K130" s="48">
        <v>84</v>
      </c>
      <c r="L130" s="48">
        <v>62.4</v>
      </c>
      <c r="M130" s="48">
        <v>67.5</v>
      </c>
      <c r="N130" s="82">
        <v>2.39</v>
      </c>
      <c r="O130" s="46">
        <v>40</v>
      </c>
      <c r="P130" s="46">
        <v>55</v>
      </c>
      <c r="Q130" s="46">
        <v>36.5</v>
      </c>
      <c r="R130" s="46">
        <v>170</v>
      </c>
      <c r="S130" s="46">
        <v>85</v>
      </c>
      <c r="T130" s="59">
        <v>132.69999999999999</v>
      </c>
      <c r="U130" s="59">
        <v>114.5</v>
      </c>
      <c r="V130" s="59">
        <v>232.1</v>
      </c>
      <c r="W130" s="59">
        <v>9.6</v>
      </c>
      <c r="X130" s="60">
        <v>30.2</v>
      </c>
      <c r="Y130" s="61">
        <v>84</v>
      </c>
      <c r="Z130" s="61">
        <v>49</v>
      </c>
      <c r="AA130" s="61">
        <v>53</v>
      </c>
      <c r="AB130" s="61">
        <v>42</v>
      </c>
      <c r="AC130" s="61">
        <v>49</v>
      </c>
      <c r="AD130" s="61">
        <v>4</v>
      </c>
      <c r="AE130" s="61">
        <v>12</v>
      </c>
      <c r="AF130" s="61">
        <v>35</v>
      </c>
      <c r="AG130" s="99">
        <v>55.555555555555557</v>
      </c>
      <c r="AH130" s="99">
        <v>6.25</v>
      </c>
      <c r="AI130" s="99" t="s">
        <v>63</v>
      </c>
    </row>
    <row r="131" spans="1:35" ht="15" customHeight="1" x14ac:dyDescent="0.2">
      <c r="A131" s="46">
        <v>129</v>
      </c>
      <c r="B131" s="79" t="s">
        <v>63</v>
      </c>
      <c r="C131" s="46" t="s">
        <v>249</v>
      </c>
      <c r="D131" s="46" t="s">
        <v>269</v>
      </c>
      <c r="E131" s="47" t="s">
        <v>106</v>
      </c>
      <c r="F131" s="46" t="s">
        <v>319</v>
      </c>
      <c r="G131" s="47">
        <v>46.84</v>
      </c>
      <c r="H131" s="47">
        <v>29.11</v>
      </c>
      <c r="I131" s="47">
        <v>21.52</v>
      </c>
      <c r="J131" s="47">
        <v>2.5299999999999998</v>
      </c>
      <c r="K131" s="58">
        <v>87.7</v>
      </c>
      <c r="L131" s="58">
        <v>78.599999999999994</v>
      </c>
      <c r="M131" s="58">
        <v>77.599999999999994</v>
      </c>
      <c r="N131" s="83">
        <v>2.39</v>
      </c>
      <c r="O131" s="46">
        <v>80</v>
      </c>
      <c r="P131" s="46">
        <v>85</v>
      </c>
      <c r="Q131" s="46">
        <v>72</v>
      </c>
      <c r="R131" s="46">
        <v>518</v>
      </c>
      <c r="S131" s="46">
        <v>428</v>
      </c>
      <c r="T131" s="59">
        <v>106.8</v>
      </c>
      <c r="U131" s="59">
        <v>99.9</v>
      </c>
      <c r="V131" s="59">
        <v>173.4</v>
      </c>
      <c r="W131" s="59">
        <v>5.2</v>
      </c>
      <c r="X131" s="60">
        <v>47</v>
      </c>
      <c r="Y131" s="61">
        <v>93</v>
      </c>
      <c r="Z131" s="61">
        <v>59</v>
      </c>
      <c r="AA131" s="61">
        <v>67</v>
      </c>
      <c r="AB131" s="61">
        <v>60</v>
      </c>
      <c r="AC131" s="61">
        <v>62</v>
      </c>
      <c r="AD131" s="61">
        <v>5</v>
      </c>
      <c r="AE131" s="61">
        <v>5</v>
      </c>
      <c r="AF131" s="61">
        <v>29</v>
      </c>
      <c r="AG131" s="99">
        <v>64.285714285714292</v>
      </c>
      <c r="AH131" s="99">
        <v>7.042253521126761</v>
      </c>
      <c r="AI131" s="99" t="s">
        <v>63</v>
      </c>
    </row>
    <row r="132" spans="1:35" ht="15" customHeight="1" x14ac:dyDescent="0.2">
      <c r="A132" s="70">
        <v>130</v>
      </c>
      <c r="B132" s="79">
        <v>42258</v>
      </c>
      <c r="C132" s="46">
        <v>202</v>
      </c>
      <c r="D132" s="46">
        <v>35</v>
      </c>
      <c r="E132" s="47" t="s">
        <v>70</v>
      </c>
      <c r="F132" s="46" t="s">
        <v>320</v>
      </c>
      <c r="G132" s="47">
        <v>17.43</v>
      </c>
      <c r="H132" s="47">
        <v>22.02</v>
      </c>
      <c r="I132" s="47">
        <v>27.52</v>
      </c>
      <c r="J132" s="47">
        <v>33.03</v>
      </c>
      <c r="K132" s="48">
        <v>87.1</v>
      </c>
      <c r="L132" s="48">
        <v>66.099999999999994</v>
      </c>
      <c r="M132" s="48">
        <v>71.599999999999994</v>
      </c>
      <c r="N132" s="82" t="s">
        <v>63</v>
      </c>
      <c r="O132" s="46">
        <v>50</v>
      </c>
      <c r="P132" s="46">
        <v>65</v>
      </c>
      <c r="Q132" s="46">
        <v>73</v>
      </c>
      <c r="R132" s="46">
        <v>427</v>
      </c>
      <c r="S132" s="46">
        <v>337</v>
      </c>
      <c r="T132" s="59">
        <v>123.6</v>
      </c>
      <c r="U132" s="59">
        <v>100.2</v>
      </c>
      <c r="V132" s="59">
        <v>220.3</v>
      </c>
      <c r="W132" s="59">
        <v>10.1</v>
      </c>
      <c r="X132" s="60">
        <v>28</v>
      </c>
      <c r="Y132" s="61">
        <v>78</v>
      </c>
      <c r="Z132" s="61">
        <v>45</v>
      </c>
      <c r="AA132" s="61">
        <v>52</v>
      </c>
      <c r="AB132" s="61">
        <v>36</v>
      </c>
      <c r="AC132" s="61">
        <v>47</v>
      </c>
      <c r="AD132" s="61">
        <v>4</v>
      </c>
      <c r="AE132" s="61">
        <v>15</v>
      </c>
      <c r="AF132" s="61">
        <v>33</v>
      </c>
      <c r="AG132" s="99">
        <v>71.05263157894737</v>
      </c>
      <c r="AH132" s="99">
        <v>17.333333333333336</v>
      </c>
      <c r="AI132" s="99">
        <v>257</v>
      </c>
    </row>
    <row r="133" spans="1:35" ht="15" customHeight="1" x14ac:dyDescent="0.2">
      <c r="A133" s="46">
        <v>131</v>
      </c>
      <c r="B133" s="79">
        <v>42285</v>
      </c>
      <c r="C133" s="46">
        <v>243</v>
      </c>
      <c r="D133" s="46">
        <v>40</v>
      </c>
      <c r="E133" s="47" t="s">
        <v>70</v>
      </c>
      <c r="F133" s="46" t="s">
        <v>320</v>
      </c>
      <c r="G133" s="47">
        <v>17.43</v>
      </c>
      <c r="H133" s="47">
        <v>22.02</v>
      </c>
      <c r="I133" s="47">
        <v>27.52</v>
      </c>
      <c r="J133" s="47">
        <v>33.03</v>
      </c>
      <c r="K133" s="48">
        <v>87.5</v>
      </c>
      <c r="L133" s="48">
        <v>62.9</v>
      </c>
      <c r="M133" s="48">
        <v>56.6</v>
      </c>
      <c r="N133" s="82">
        <v>5.7000000000000002E-2</v>
      </c>
      <c r="O133" s="46">
        <v>65</v>
      </c>
      <c r="P133" s="46">
        <v>75</v>
      </c>
      <c r="Q133" s="46">
        <v>44.5</v>
      </c>
      <c r="R133" s="46">
        <v>283</v>
      </c>
      <c r="S133" s="46">
        <v>198</v>
      </c>
      <c r="T133" s="59">
        <v>119.8</v>
      </c>
      <c r="U133" s="59">
        <v>110.1</v>
      </c>
      <c r="V133" s="59">
        <v>179.5</v>
      </c>
      <c r="W133" s="59">
        <v>5.6</v>
      </c>
      <c r="X133" s="60">
        <v>42.1</v>
      </c>
      <c r="Y133" s="61">
        <v>91</v>
      </c>
      <c r="Z133" s="61">
        <v>62</v>
      </c>
      <c r="AA133" s="61">
        <v>53</v>
      </c>
      <c r="AB133" s="61">
        <v>50</v>
      </c>
      <c r="AC133" s="61">
        <v>52</v>
      </c>
      <c r="AD133" s="61">
        <v>1</v>
      </c>
      <c r="AE133" s="61">
        <v>2</v>
      </c>
      <c r="AF133" s="61">
        <v>44</v>
      </c>
      <c r="AG133" s="99">
        <v>66.197183098591552</v>
      </c>
      <c r="AH133" s="99">
        <v>4.225352112676056</v>
      </c>
      <c r="AI133" s="99">
        <v>128.81818181818181</v>
      </c>
    </row>
    <row r="134" spans="1:35" ht="15" customHeight="1" x14ac:dyDescent="0.2">
      <c r="A134" s="46">
        <v>132</v>
      </c>
      <c r="B134" s="79" t="s">
        <v>63</v>
      </c>
      <c r="C134" s="46" t="s">
        <v>250</v>
      </c>
      <c r="D134" s="46" t="s">
        <v>334</v>
      </c>
      <c r="E134" s="47" t="s">
        <v>70</v>
      </c>
      <c r="F134" s="46" t="s">
        <v>320</v>
      </c>
      <c r="G134" s="47">
        <v>17.43</v>
      </c>
      <c r="H134" s="47">
        <v>22.02</v>
      </c>
      <c r="I134" s="47">
        <v>27.52</v>
      </c>
      <c r="J134" s="47">
        <v>33.03</v>
      </c>
      <c r="K134" s="58">
        <v>87</v>
      </c>
      <c r="L134" s="58">
        <v>65.7</v>
      </c>
      <c r="M134" s="58">
        <v>69.900000000000006</v>
      </c>
      <c r="N134" s="83">
        <v>2.57</v>
      </c>
      <c r="O134" s="46">
        <v>75</v>
      </c>
      <c r="P134" s="46">
        <v>80</v>
      </c>
      <c r="Q134" s="46">
        <v>29</v>
      </c>
      <c r="R134" s="46">
        <v>208</v>
      </c>
      <c r="S134" s="46">
        <v>118</v>
      </c>
      <c r="T134" s="59">
        <v>107.6</v>
      </c>
      <c r="U134" s="59">
        <v>93.9</v>
      </c>
      <c r="V134" s="59">
        <v>184</v>
      </c>
      <c r="W134" s="59">
        <v>8.5</v>
      </c>
      <c r="X134" s="60">
        <v>29.5</v>
      </c>
      <c r="Y134" s="61">
        <v>85</v>
      </c>
      <c r="Z134" s="61">
        <v>51</v>
      </c>
      <c r="AA134" s="61">
        <v>54</v>
      </c>
      <c r="AB134" s="61">
        <v>44</v>
      </c>
      <c r="AC134" s="61">
        <v>49</v>
      </c>
      <c r="AD134" s="61">
        <v>5</v>
      </c>
      <c r="AE134" s="61">
        <v>13</v>
      </c>
      <c r="AF134" s="61">
        <v>33</v>
      </c>
      <c r="AG134" s="99">
        <v>84.507042253521121</v>
      </c>
      <c r="AH134" s="99">
        <v>24.285714285714285</v>
      </c>
      <c r="AI134" s="99" t="s">
        <v>63</v>
      </c>
    </row>
    <row r="135" spans="1:35" ht="15" customHeight="1" x14ac:dyDescent="0.2">
      <c r="A135" s="70">
        <v>133</v>
      </c>
      <c r="B135" s="79">
        <v>42381</v>
      </c>
      <c r="C135" s="46">
        <v>327</v>
      </c>
      <c r="D135" s="46">
        <v>48</v>
      </c>
      <c r="E135" s="47" t="s">
        <v>110</v>
      </c>
      <c r="F135" s="46" t="s">
        <v>321</v>
      </c>
      <c r="G135" s="47">
        <v>15.57</v>
      </c>
      <c r="H135" s="47">
        <v>29.94</v>
      </c>
      <c r="I135" s="47">
        <v>7.19</v>
      </c>
      <c r="J135" s="47">
        <v>47.31</v>
      </c>
      <c r="K135" s="48">
        <v>86.3</v>
      </c>
      <c r="L135" s="48">
        <v>62.2</v>
      </c>
      <c r="M135" s="48">
        <v>87.1</v>
      </c>
      <c r="N135" s="82">
        <v>0.19</v>
      </c>
      <c r="O135" s="46">
        <v>65</v>
      </c>
      <c r="P135" s="46">
        <v>50</v>
      </c>
      <c r="Q135" s="46">
        <v>16.5</v>
      </c>
      <c r="R135" s="46">
        <v>70</v>
      </c>
      <c r="S135" s="46">
        <v>0</v>
      </c>
      <c r="T135" s="59">
        <v>115.6</v>
      </c>
      <c r="U135" s="59">
        <v>98.1</v>
      </c>
      <c r="V135" s="59">
        <v>202.2</v>
      </c>
      <c r="W135" s="50">
        <v>9.6</v>
      </c>
      <c r="X135" s="50">
        <v>26.7</v>
      </c>
      <c r="Y135" s="61">
        <v>82</v>
      </c>
      <c r="Z135" s="61">
        <v>48</v>
      </c>
      <c r="AA135" s="61">
        <v>33</v>
      </c>
      <c r="AB135" s="61">
        <v>24</v>
      </c>
      <c r="AC135" s="61">
        <v>29</v>
      </c>
      <c r="AD135" s="61">
        <v>4</v>
      </c>
      <c r="AE135" s="61">
        <v>19</v>
      </c>
      <c r="AF135" s="61">
        <v>48</v>
      </c>
      <c r="AG135" s="99">
        <v>78.125</v>
      </c>
      <c r="AH135" s="99">
        <v>18.75</v>
      </c>
      <c r="AI135" s="99" t="s">
        <v>63</v>
      </c>
    </row>
    <row r="136" spans="1:35" ht="15" customHeight="1" x14ac:dyDescent="0.2">
      <c r="A136" s="46">
        <v>134</v>
      </c>
      <c r="B136" s="79">
        <v>42399</v>
      </c>
      <c r="C136" s="46">
        <v>349</v>
      </c>
      <c r="D136" s="46">
        <v>50</v>
      </c>
      <c r="E136" s="47" t="s">
        <v>110</v>
      </c>
      <c r="F136" s="46" t="s">
        <v>321</v>
      </c>
      <c r="G136" s="47">
        <v>15.57</v>
      </c>
      <c r="H136" s="47">
        <v>29.94</v>
      </c>
      <c r="I136" s="47">
        <v>7.19</v>
      </c>
      <c r="J136" s="47">
        <v>47.31</v>
      </c>
      <c r="K136" s="48">
        <v>89</v>
      </c>
      <c r="L136" s="48">
        <v>77.3</v>
      </c>
      <c r="M136" s="48">
        <v>91.5</v>
      </c>
      <c r="N136" s="82">
        <v>0.28999999999999998</v>
      </c>
      <c r="O136" s="46">
        <v>65</v>
      </c>
      <c r="P136" s="46">
        <v>40</v>
      </c>
      <c r="Q136" s="46">
        <v>45.5</v>
      </c>
      <c r="R136" s="46">
        <v>154</v>
      </c>
      <c r="S136" s="46">
        <v>69</v>
      </c>
      <c r="T136" s="59">
        <v>99.1</v>
      </c>
      <c r="U136" s="59">
        <v>82.4</v>
      </c>
      <c r="V136" s="59">
        <v>190.6</v>
      </c>
      <c r="W136" s="59">
        <v>7.8</v>
      </c>
      <c r="X136" s="60">
        <v>35.5</v>
      </c>
      <c r="Y136" s="61">
        <v>83</v>
      </c>
      <c r="Z136" s="61">
        <v>45</v>
      </c>
      <c r="AA136" s="61">
        <v>69</v>
      </c>
      <c r="AB136" s="61">
        <v>55</v>
      </c>
      <c r="AC136" s="61">
        <v>65</v>
      </c>
      <c r="AD136" s="61">
        <v>4</v>
      </c>
      <c r="AE136" s="61">
        <v>14</v>
      </c>
      <c r="AF136" s="61">
        <v>17</v>
      </c>
      <c r="AG136" s="99">
        <v>50.746268656716417</v>
      </c>
      <c r="AH136" s="99">
        <v>8.8235294117647065</v>
      </c>
      <c r="AI136" s="99">
        <v>196.75</v>
      </c>
    </row>
    <row r="137" spans="1:35" ht="15" customHeight="1" x14ac:dyDescent="0.2">
      <c r="A137" s="46">
        <v>135</v>
      </c>
      <c r="B137" s="79" t="s">
        <v>63</v>
      </c>
      <c r="C137" s="46" t="s">
        <v>251</v>
      </c>
      <c r="D137" s="46" t="s">
        <v>332</v>
      </c>
      <c r="E137" s="47" t="s">
        <v>110</v>
      </c>
      <c r="F137" s="46" t="s">
        <v>321</v>
      </c>
      <c r="G137" s="47">
        <v>15.57</v>
      </c>
      <c r="H137" s="47">
        <v>29.94</v>
      </c>
      <c r="I137" s="47">
        <v>7.19</v>
      </c>
      <c r="J137" s="47">
        <v>47.31</v>
      </c>
      <c r="K137" s="58">
        <v>88.9</v>
      </c>
      <c r="L137" s="58">
        <v>78.3</v>
      </c>
      <c r="M137" s="58">
        <v>72.7</v>
      </c>
      <c r="N137" s="83">
        <v>2.87</v>
      </c>
      <c r="O137" s="46">
        <v>75</v>
      </c>
      <c r="P137" s="46">
        <v>85</v>
      </c>
      <c r="Q137" s="46">
        <v>46</v>
      </c>
      <c r="R137" s="46">
        <v>351.9</v>
      </c>
      <c r="S137" s="46">
        <v>261.89999999999998</v>
      </c>
      <c r="T137" s="59">
        <v>101.9</v>
      </c>
      <c r="U137" s="59">
        <v>91.8</v>
      </c>
      <c r="V137" s="59">
        <v>173.1</v>
      </c>
      <c r="W137" s="59">
        <v>6.7</v>
      </c>
      <c r="X137" s="60">
        <v>35.200000000000003</v>
      </c>
      <c r="Y137" s="61">
        <v>88</v>
      </c>
      <c r="Z137" s="61">
        <v>53</v>
      </c>
      <c r="AA137" s="61">
        <v>58</v>
      </c>
      <c r="AB137" s="61">
        <v>46</v>
      </c>
      <c r="AC137" s="61">
        <v>52</v>
      </c>
      <c r="AD137" s="61">
        <v>6</v>
      </c>
      <c r="AE137" s="61">
        <v>15</v>
      </c>
      <c r="AF137" s="61">
        <v>27</v>
      </c>
      <c r="AG137" s="99">
        <v>62.318840579710141</v>
      </c>
      <c r="AH137" s="99">
        <v>9.0909090909090917</v>
      </c>
      <c r="AI137" s="99">
        <v>162</v>
      </c>
    </row>
    <row r="138" spans="1:35" ht="15" customHeight="1" x14ac:dyDescent="0.2">
      <c r="A138" s="70">
        <v>136</v>
      </c>
      <c r="B138" s="79">
        <v>42399</v>
      </c>
      <c r="C138" s="46">
        <v>353</v>
      </c>
      <c r="D138" s="46">
        <v>50</v>
      </c>
      <c r="E138" s="47" t="s">
        <v>138</v>
      </c>
      <c r="F138" s="46" t="s">
        <v>322</v>
      </c>
      <c r="G138" s="47">
        <v>27.49</v>
      </c>
      <c r="H138" s="47">
        <v>23.06</v>
      </c>
      <c r="I138" s="47">
        <v>29.93</v>
      </c>
      <c r="J138" s="47">
        <v>19.510000000000002</v>
      </c>
      <c r="K138" s="48">
        <v>89.1</v>
      </c>
      <c r="L138" s="48">
        <v>71.5</v>
      </c>
      <c r="M138" s="48">
        <v>74.2</v>
      </c>
      <c r="N138" s="82">
        <v>0.33</v>
      </c>
      <c r="O138" s="46">
        <v>65</v>
      </c>
      <c r="P138" s="46">
        <v>40</v>
      </c>
      <c r="Q138" s="46">
        <v>34.5</v>
      </c>
      <c r="R138" s="46">
        <v>117.3</v>
      </c>
      <c r="S138" s="46">
        <v>32.299999999999997</v>
      </c>
      <c r="T138" s="59">
        <v>131.19999999999999</v>
      </c>
      <c r="U138" s="59">
        <v>108.7</v>
      </c>
      <c r="V138" s="59">
        <v>215.3</v>
      </c>
      <c r="W138" s="59">
        <v>9.1999999999999993</v>
      </c>
      <c r="X138" s="60">
        <v>29.7</v>
      </c>
      <c r="Y138" s="61">
        <v>79</v>
      </c>
      <c r="Z138" s="61">
        <v>49</v>
      </c>
      <c r="AA138" s="61">
        <v>66</v>
      </c>
      <c r="AB138" s="61">
        <v>46</v>
      </c>
      <c r="AC138" s="61">
        <v>59</v>
      </c>
      <c r="AD138" s="61">
        <v>7</v>
      </c>
      <c r="AE138" s="61">
        <v>19</v>
      </c>
      <c r="AF138" s="61">
        <v>16</v>
      </c>
      <c r="AG138" s="99">
        <v>82.258064516129039</v>
      </c>
      <c r="AH138" s="99">
        <v>35.483870967741936</v>
      </c>
      <c r="AI138" s="99" t="s">
        <v>63</v>
      </c>
    </row>
    <row r="139" spans="1:35" ht="15" customHeight="1" x14ac:dyDescent="0.2">
      <c r="A139" s="46">
        <v>137</v>
      </c>
      <c r="B139" s="79" t="s">
        <v>63</v>
      </c>
      <c r="C139" s="46" t="s">
        <v>252</v>
      </c>
      <c r="D139" s="46" t="s">
        <v>332</v>
      </c>
      <c r="E139" s="47" t="s">
        <v>138</v>
      </c>
      <c r="F139" s="46" t="s">
        <v>322</v>
      </c>
      <c r="G139" s="47">
        <v>27.49</v>
      </c>
      <c r="H139" s="47">
        <v>23.06</v>
      </c>
      <c r="I139" s="47">
        <v>29.93</v>
      </c>
      <c r="J139" s="47">
        <v>19.510000000000002</v>
      </c>
      <c r="K139" s="58">
        <v>77</v>
      </c>
      <c r="L139" s="58">
        <v>68</v>
      </c>
      <c r="M139" s="58">
        <v>61.8</v>
      </c>
      <c r="N139" s="83">
        <v>3.58</v>
      </c>
      <c r="O139" s="46">
        <v>60</v>
      </c>
      <c r="P139" s="46">
        <v>75</v>
      </c>
      <c r="Q139" s="46">
        <v>30</v>
      </c>
      <c r="R139" s="46">
        <v>202.5</v>
      </c>
      <c r="S139" s="46">
        <v>112.5</v>
      </c>
      <c r="T139" s="59">
        <v>91.7</v>
      </c>
      <c r="U139" s="59">
        <v>83.9</v>
      </c>
      <c r="V139" s="59">
        <v>149.6</v>
      </c>
      <c r="W139" s="49">
        <v>5.5</v>
      </c>
      <c r="X139" s="62">
        <v>39.700000000000003</v>
      </c>
      <c r="Y139" s="61">
        <v>90</v>
      </c>
      <c r="Z139" s="61">
        <v>57</v>
      </c>
      <c r="AA139" s="61">
        <v>48</v>
      </c>
      <c r="AB139" s="61">
        <v>42</v>
      </c>
      <c r="AC139" s="61">
        <v>45</v>
      </c>
      <c r="AD139" s="61">
        <v>3</v>
      </c>
      <c r="AE139" s="61">
        <v>22</v>
      </c>
      <c r="AF139" s="61">
        <v>30</v>
      </c>
      <c r="AG139" s="99">
        <v>82.857142857142861</v>
      </c>
      <c r="AH139" s="99">
        <v>39.436619718309856</v>
      </c>
      <c r="AI139" s="99" t="s">
        <v>63</v>
      </c>
    </row>
    <row r="140" spans="1:35" ht="15" customHeight="1" x14ac:dyDescent="0.2">
      <c r="A140" s="46">
        <v>138</v>
      </c>
      <c r="B140" s="79" t="s">
        <v>63</v>
      </c>
      <c r="C140" s="46" t="s">
        <v>253</v>
      </c>
      <c r="D140" s="46" t="s">
        <v>333</v>
      </c>
      <c r="E140" s="47" t="s">
        <v>138</v>
      </c>
      <c r="F140" s="46" t="s">
        <v>322</v>
      </c>
      <c r="G140" s="47">
        <v>27.49</v>
      </c>
      <c r="H140" s="47">
        <v>23.06</v>
      </c>
      <c r="I140" s="47">
        <v>29.93</v>
      </c>
      <c r="J140" s="47">
        <v>19.510000000000002</v>
      </c>
      <c r="K140" s="58">
        <v>87.1</v>
      </c>
      <c r="L140" s="58">
        <v>75.5</v>
      </c>
      <c r="M140" s="58">
        <v>70.400000000000006</v>
      </c>
      <c r="N140" s="83">
        <v>3.66</v>
      </c>
      <c r="O140" s="46">
        <v>75</v>
      </c>
      <c r="P140" s="46">
        <v>85</v>
      </c>
      <c r="Q140" s="46">
        <v>41</v>
      </c>
      <c r="R140" s="46">
        <v>313.60000000000002</v>
      </c>
      <c r="S140" s="46">
        <v>223.6</v>
      </c>
      <c r="T140" s="59">
        <v>73.900000000000006</v>
      </c>
      <c r="U140" s="59">
        <v>62.4</v>
      </c>
      <c r="V140" s="59">
        <v>148.6</v>
      </c>
      <c r="W140" s="49">
        <v>7.2</v>
      </c>
      <c r="X140" s="62">
        <v>29.6</v>
      </c>
      <c r="Y140" s="61">
        <v>83</v>
      </c>
      <c r="Z140" s="61">
        <v>42</v>
      </c>
      <c r="AA140" s="61">
        <v>52</v>
      </c>
      <c r="AB140" s="61">
        <v>41</v>
      </c>
      <c r="AC140" s="61">
        <v>46</v>
      </c>
      <c r="AD140" s="61">
        <v>6</v>
      </c>
      <c r="AE140" s="61">
        <v>21</v>
      </c>
      <c r="AF140" s="61">
        <v>27</v>
      </c>
      <c r="AG140" s="99">
        <v>81.159420289855078</v>
      </c>
      <c r="AH140" s="99">
        <v>53.623188405797109</v>
      </c>
      <c r="AI140" s="99" t="s">
        <v>63</v>
      </c>
    </row>
    <row r="141" spans="1:35" ht="15" customHeight="1" x14ac:dyDescent="0.2">
      <c r="A141" s="70">
        <v>139</v>
      </c>
      <c r="B141" s="79">
        <v>42399</v>
      </c>
      <c r="C141" s="46">
        <v>355</v>
      </c>
      <c r="D141" s="46">
        <v>50</v>
      </c>
      <c r="E141" s="47" t="s">
        <v>140</v>
      </c>
      <c r="F141" s="46" t="s">
        <v>323</v>
      </c>
      <c r="G141" s="47">
        <v>36.28</v>
      </c>
      <c r="H141" s="47">
        <v>22.93</v>
      </c>
      <c r="I141" s="47">
        <v>33.24</v>
      </c>
      <c r="J141" s="47">
        <v>7.55</v>
      </c>
      <c r="K141" s="48">
        <v>93.4</v>
      </c>
      <c r="L141" s="48">
        <v>82.9</v>
      </c>
      <c r="M141" s="48">
        <v>75.400000000000006</v>
      </c>
      <c r="N141" s="82">
        <v>0.12</v>
      </c>
      <c r="O141" s="46">
        <v>55</v>
      </c>
      <c r="P141" s="46">
        <v>45</v>
      </c>
      <c r="Q141" s="46">
        <v>36</v>
      </c>
      <c r="R141" s="46">
        <v>137</v>
      </c>
      <c r="S141" s="46">
        <v>52</v>
      </c>
      <c r="T141" s="59">
        <v>93.5</v>
      </c>
      <c r="U141" s="59">
        <v>75.2</v>
      </c>
      <c r="V141" s="59">
        <v>180.5</v>
      </c>
      <c r="W141" s="59">
        <v>8.8000000000000007</v>
      </c>
      <c r="X141" s="60">
        <v>30</v>
      </c>
      <c r="Y141" s="61">
        <v>77</v>
      </c>
      <c r="Z141" s="61">
        <v>41</v>
      </c>
      <c r="AA141" s="61">
        <v>38</v>
      </c>
      <c r="AB141" s="61">
        <v>24</v>
      </c>
      <c r="AC141" s="61">
        <v>32</v>
      </c>
      <c r="AD141" s="61">
        <v>7</v>
      </c>
      <c r="AE141" s="61">
        <v>31</v>
      </c>
      <c r="AF141" s="61">
        <v>30</v>
      </c>
      <c r="AG141" s="99">
        <v>64.0625</v>
      </c>
      <c r="AH141" s="99">
        <v>26.5625</v>
      </c>
      <c r="AI141" s="99" t="s">
        <v>63</v>
      </c>
    </row>
    <row r="142" spans="1:35" ht="15" customHeight="1" x14ac:dyDescent="0.2">
      <c r="A142" s="46">
        <v>140</v>
      </c>
      <c r="B142" s="79">
        <v>43235</v>
      </c>
      <c r="C142" s="46" t="s">
        <v>254</v>
      </c>
      <c r="D142" s="46" t="s">
        <v>241</v>
      </c>
      <c r="E142" s="47" t="s">
        <v>140</v>
      </c>
      <c r="F142" s="46" t="s">
        <v>323</v>
      </c>
      <c r="G142" s="47">
        <v>36.28</v>
      </c>
      <c r="H142" s="47">
        <v>22.93</v>
      </c>
      <c r="I142" s="47">
        <v>33.24</v>
      </c>
      <c r="J142" s="47">
        <v>7.55</v>
      </c>
      <c r="K142" s="58">
        <v>93.1</v>
      </c>
      <c r="L142" s="58">
        <v>99.7</v>
      </c>
      <c r="M142" s="58">
        <v>80.5</v>
      </c>
      <c r="N142" s="83">
        <v>0.25</v>
      </c>
      <c r="O142" s="46">
        <v>75</v>
      </c>
      <c r="P142" s="46">
        <v>80</v>
      </c>
      <c r="Q142" s="46">
        <v>60</v>
      </c>
      <c r="R142" s="46">
        <v>240</v>
      </c>
      <c r="S142" s="46">
        <v>190</v>
      </c>
      <c r="T142" s="59">
        <v>87.4</v>
      </c>
      <c r="U142" s="59">
        <v>76.2</v>
      </c>
      <c r="V142" s="59">
        <v>155.6</v>
      </c>
      <c r="W142" s="59">
        <v>7.1</v>
      </c>
      <c r="X142" s="60">
        <v>33.299999999999997</v>
      </c>
      <c r="Y142" s="61">
        <v>84</v>
      </c>
      <c r="Z142" s="61">
        <v>48</v>
      </c>
      <c r="AA142" s="61">
        <v>57</v>
      </c>
      <c r="AB142" s="61">
        <v>36</v>
      </c>
      <c r="AC142" s="61">
        <v>41</v>
      </c>
      <c r="AD142" s="61">
        <v>16</v>
      </c>
      <c r="AE142" s="61">
        <v>23</v>
      </c>
      <c r="AF142" s="61">
        <v>20</v>
      </c>
      <c r="AG142" s="99">
        <v>66.666666666666657</v>
      </c>
      <c r="AH142" s="99">
        <v>11.111111111111111</v>
      </c>
      <c r="AI142" s="99">
        <v>182.28571428571428</v>
      </c>
    </row>
    <row r="143" spans="1:35" ht="15" customHeight="1" x14ac:dyDescent="0.2">
      <c r="A143" s="46">
        <v>141</v>
      </c>
      <c r="B143" s="79" t="s">
        <v>63</v>
      </c>
      <c r="C143" s="46" t="s">
        <v>255</v>
      </c>
      <c r="D143" s="46" t="s">
        <v>269</v>
      </c>
      <c r="E143" s="47" t="s">
        <v>140</v>
      </c>
      <c r="F143" s="46" t="s">
        <v>323</v>
      </c>
      <c r="G143" s="47">
        <v>36.28</v>
      </c>
      <c r="H143" s="47">
        <v>22.93</v>
      </c>
      <c r="I143" s="47">
        <v>33.24</v>
      </c>
      <c r="J143" s="47">
        <v>7.55</v>
      </c>
      <c r="K143" s="58">
        <v>97.6</v>
      </c>
      <c r="L143" s="58">
        <v>68.7</v>
      </c>
      <c r="M143" s="58">
        <v>1.55</v>
      </c>
      <c r="N143" s="83">
        <v>2.04</v>
      </c>
      <c r="O143" s="46">
        <v>80</v>
      </c>
      <c r="P143" s="46">
        <v>80</v>
      </c>
      <c r="Q143" s="46">
        <v>70</v>
      </c>
      <c r="R143" s="46">
        <v>504</v>
      </c>
      <c r="S143" s="46">
        <v>414</v>
      </c>
      <c r="T143" s="59">
        <v>109.9</v>
      </c>
      <c r="U143" s="59">
        <v>95.2</v>
      </c>
      <c r="V143" s="59">
        <v>181.1</v>
      </c>
      <c r="W143" s="59">
        <v>7.2</v>
      </c>
      <c r="X143" s="60">
        <v>32.1</v>
      </c>
      <c r="Y143" s="61">
        <v>85</v>
      </c>
      <c r="Z143" s="61">
        <v>53</v>
      </c>
      <c r="AA143" s="61">
        <v>54</v>
      </c>
      <c r="AB143" s="61">
        <v>40</v>
      </c>
      <c r="AC143" s="61">
        <v>48</v>
      </c>
      <c r="AD143" s="61">
        <v>6</v>
      </c>
      <c r="AE143" s="61">
        <v>12</v>
      </c>
      <c r="AF143" s="61">
        <v>34</v>
      </c>
      <c r="AG143" s="99">
        <v>84.507042253521121</v>
      </c>
      <c r="AH143" s="99">
        <v>35.2112676056338</v>
      </c>
      <c r="AI143" s="99">
        <v>152.5</v>
      </c>
    </row>
    <row r="144" spans="1:35" ht="15" customHeight="1" x14ac:dyDescent="0.2">
      <c r="A144" s="70">
        <v>142</v>
      </c>
      <c r="B144" s="79">
        <v>42399</v>
      </c>
      <c r="C144" s="46">
        <v>354</v>
      </c>
      <c r="D144" s="46">
        <v>50</v>
      </c>
      <c r="E144" s="47" t="s">
        <v>140</v>
      </c>
      <c r="F144" s="46" t="s">
        <v>324</v>
      </c>
      <c r="G144" s="47">
        <v>26.88</v>
      </c>
      <c r="H144" s="47">
        <v>10.92</v>
      </c>
      <c r="I144" s="47">
        <v>26.06</v>
      </c>
      <c r="J144" s="47">
        <v>36.15</v>
      </c>
      <c r="K144" s="48">
        <v>88.6</v>
      </c>
      <c r="L144" s="48">
        <v>72.900000000000006</v>
      </c>
      <c r="M144" s="48">
        <v>73.599999999999994</v>
      </c>
      <c r="N144" s="82">
        <v>0.15</v>
      </c>
      <c r="O144" s="46">
        <v>55</v>
      </c>
      <c r="P144" s="46">
        <v>55</v>
      </c>
      <c r="Q144" s="46">
        <v>26.5</v>
      </c>
      <c r="R144" s="46">
        <v>123</v>
      </c>
      <c r="S144" s="46">
        <v>38</v>
      </c>
      <c r="T144" s="59">
        <v>122.8</v>
      </c>
      <c r="U144" s="59">
        <v>98.3</v>
      </c>
      <c r="V144" s="59">
        <v>224.6</v>
      </c>
      <c r="W144" s="59">
        <v>9.9</v>
      </c>
      <c r="X144" s="60">
        <v>30</v>
      </c>
      <c r="Y144" s="61">
        <v>77</v>
      </c>
      <c r="Z144" s="61">
        <v>44</v>
      </c>
      <c r="AA144" s="61">
        <v>78</v>
      </c>
      <c r="AB144" s="61">
        <v>52</v>
      </c>
      <c r="AC144" s="61">
        <v>70</v>
      </c>
      <c r="AD144" s="61">
        <v>8</v>
      </c>
      <c r="AE144" s="61">
        <v>13</v>
      </c>
      <c r="AF144" s="61">
        <v>9</v>
      </c>
      <c r="AG144" s="99">
        <v>76.811594202898547</v>
      </c>
      <c r="AH144" s="99">
        <v>23.188405797101449</v>
      </c>
      <c r="AI144" s="99">
        <v>163.6</v>
      </c>
    </row>
    <row r="145" spans="1:35" ht="15" customHeight="1" x14ac:dyDescent="0.2">
      <c r="A145" s="46">
        <v>143</v>
      </c>
      <c r="B145" s="79" t="s">
        <v>63</v>
      </c>
      <c r="C145" s="46" t="s">
        <v>256</v>
      </c>
      <c r="D145" s="46" t="s">
        <v>332</v>
      </c>
      <c r="E145" s="47" t="s">
        <v>140</v>
      </c>
      <c r="F145" s="46" t="s">
        <v>324</v>
      </c>
      <c r="G145" s="47">
        <v>26.88</v>
      </c>
      <c r="H145" s="47">
        <v>10.92</v>
      </c>
      <c r="I145" s="47">
        <v>26.06</v>
      </c>
      <c r="J145" s="47">
        <v>36.15</v>
      </c>
      <c r="K145" s="58">
        <v>88</v>
      </c>
      <c r="L145" s="58">
        <v>74.2</v>
      </c>
      <c r="M145" s="58">
        <v>63.6</v>
      </c>
      <c r="N145" s="83">
        <v>3.29</v>
      </c>
      <c r="O145" s="46">
        <v>70</v>
      </c>
      <c r="P145" s="46">
        <v>70</v>
      </c>
      <c r="Q145" s="46">
        <v>46.5</v>
      </c>
      <c r="R145" s="46">
        <v>292.89999999999998</v>
      </c>
      <c r="S145" s="46">
        <v>202</v>
      </c>
      <c r="T145" s="59">
        <v>68.099999999999994</v>
      </c>
      <c r="U145" s="59">
        <v>54</v>
      </c>
      <c r="V145" s="59">
        <v>136.9</v>
      </c>
      <c r="W145" s="59">
        <v>7.2</v>
      </c>
      <c r="X145" s="60">
        <v>27.6</v>
      </c>
      <c r="Y145" s="61">
        <v>79</v>
      </c>
      <c r="Z145" s="61">
        <v>42</v>
      </c>
      <c r="AA145" s="61">
        <v>31</v>
      </c>
      <c r="AB145" s="61">
        <v>21</v>
      </c>
      <c r="AC145" s="61">
        <v>25</v>
      </c>
      <c r="AD145" s="61">
        <v>6</v>
      </c>
      <c r="AE145" s="61">
        <v>28</v>
      </c>
      <c r="AF145" s="61">
        <v>40</v>
      </c>
      <c r="AG145" s="99">
        <v>82.539682539682531</v>
      </c>
      <c r="AH145" s="99">
        <v>25.396825396825395</v>
      </c>
      <c r="AI145" s="99" t="s">
        <v>63</v>
      </c>
    </row>
    <row r="146" spans="1:35" ht="15" customHeight="1" x14ac:dyDescent="0.2">
      <c r="A146" s="46">
        <v>144</v>
      </c>
      <c r="B146" s="79" t="s">
        <v>63</v>
      </c>
      <c r="C146" s="46" t="s">
        <v>257</v>
      </c>
      <c r="D146" s="46" t="s">
        <v>335</v>
      </c>
      <c r="E146" s="47" t="s">
        <v>140</v>
      </c>
      <c r="F146" s="46" t="s">
        <v>324</v>
      </c>
      <c r="G146" s="47">
        <v>26.88</v>
      </c>
      <c r="H146" s="47">
        <v>10.92</v>
      </c>
      <c r="I146" s="47">
        <v>26.06</v>
      </c>
      <c r="J146" s="47">
        <v>36.15</v>
      </c>
      <c r="K146" s="58">
        <v>94.8</v>
      </c>
      <c r="L146" s="58">
        <v>88.1</v>
      </c>
      <c r="M146" s="58">
        <v>84.4</v>
      </c>
      <c r="N146" s="83">
        <v>0.87</v>
      </c>
      <c r="O146" s="46">
        <v>80</v>
      </c>
      <c r="P146" s="46">
        <v>80</v>
      </c>
      <c r="Q146" s="46">
        <v>57</v>
      </c>
      <c r="R146" s="46">
        <v>410</v>
      </c>
      <c r="S146" s="46">
        <v>320</v>
      </c>
      <c r="T146" s="59">
        <v>132.30000000000001</v>
      </c>
      <c r="U146" s="59">
        <v>109.7</v>
      </c>
      <c r="V146" s="59">
        <v>209.1</v>
      </c>
      <c r="W146" s="59">
        <v>7.8</v>
      </c>
      <c r="X146" s="60">
        <v>31.5</v>
      </c>
      <c r="Y146" s="61">
        <v>79</v>
      </c>
      <c r="Z146" s="61">
        <v>51</v>
      </c>
      <c r="AA146" s="61">
        <v>88</v>
      </c>
      <c r="AB146" s="61">
        <v>62</v>
      </c>
      <c r="AC146" s="61">
        <v>83</v>
      </c>
      <c r="AD146" s="61">
        <v>4</v>
      </c>
      <c r="AE146" s="61">
        <v>8</v>
      </c>
      <c r="AF146" s="61">
        <v>4</v>
      </c>
      <c r="AG146" s="99">
        <v>70.588235294117652</v>
      </c>
      <c r="AH146" s="99">
        <v>14.705882352941178</v>
      </c>
      <c r="AI146" s="99" t="s">
        <v>63</v>
      </c>
    </row>
    <row r="147" spans="1:35" ht="15" customHeight="1" x14ac:dyDescent="0.2">
      <c r="A147" s="70">
        <v>145</v>
      </c>
      <c r="B147" s="79">
        <v>42227</v>
      </c>
      <c r="C147" s="46">
        <v>162</v>
      </c>
      <c r="D147" s="46">
        <v>30</v>
      </c>
      <c r="E147" s="47" t="s">
        <v>401</v>
      </c>
      <c r="F147" s="46">
        <v>290403</v>
      </c>
      <c r="G147" s="47">
        <v>37.54</v>
      </c>
      <c r="H147" s="47">
        <v>25.43</v>
      </c>
      <c r="I147" s="47">
        <v>17.399999999999999</v>
      </c>
      <c r="J147" s="47">
        <v>19.63</v>
      </c>
      <c r="K147" s="48">
        <v>90.9</v>
      </c>
      <c r="L147" s="48">
        <v>63.3</v>
      </c>
      <c r="M147" s="48">
        <v>76.8</v>
      </c>
      <c r="N147" s="82">
        <v>0.44</v>
      </c>
      <c r="O147" s="46">
        <v>70</v>
      </c>
      <c r="P147" s="46">
        <v>65</v>
      </c>
      <c r="Q147" s="46">
        <v>43.5</v>
      </c>
      <c r="R147" s="46">
        <v>254</v>
      </c>
      <c r="S147" s="46">
        <v>164</v>
      </c>
      <c r="T147" s="59">
        <v>75.3</v>
      </c>
      <c r="U147" s="59">
        <v>57.3</v>
      </c>
      <c r="V147" s="59">
        <v>159.19999999999999</v>
      </c>
      <c r="W147" s="59">
        <v>8.1999999999999993</v>
      </c>
      <c r="X147" s="60">
        <v>25.8</v>
      </c>
      <c r="Y147" s="61">
        <v>76</v>
      </c>
      <c r="Z147" s="61">
        <v>37</v>
      </c>
      <c r="AA147" s="61">
        <v>76</v>
      </c>
      <c r="AB147" s="61">
        <v>44</v>
      </c>
      <c r="AC147" s="61">
        <v>63</v>
      </c>
      <c r="AD147" s="61">
        <v>13</v>
      </c>
      <c r="AE147" s="61">
        <v>16</v>
      </c>
      <c r="AF147" s="61">
        <v>8</v>
      </c>
      <c r="AG147" s="99">
        <v>84.146341463414629</v>
      </c>
      <c r="AH147" s="99">
        <v>21.951219512195124</v>
      </c>
      <c r="AI147" s="99">
        <v>269</v>
      </c>
    </row>
    <row r="148" spans="1:35" ht="15" customHeight="1" x14ac:dyDescent="0.2">
      <c r="A148" s="46">
        <v>146</v>
      </c>
      <c r="B148" s="79">
        <v>43228</v>
      </c>
      <c r="C148" s="46" t="s">
        <v>258</v>
      </c>
      <c r="D148" s="46" t="s">
        <v>238</v>
      </c>
      <c r="E148" s="47" t="s">
        <v>401</v>
      </c>
      <c r="F148" s="46">
        <v>290403</v>
      </c>
      <c r="G148" s="47">
        <v>37.54</v>
      </c>
      <c r="H148" s="47">
        <v>25.43</v>
      </c>
      <c r="I148" s="47">
        <v>17.399999999999999</v>
      </c>
      <c r="J148" s="47">
        <v>19.63</v>
      </c>
      <c r="K148" s="58">
        <v>87.7</v>
      </c>
      <c r="L148" s="58">
        <v>60.8</v>
      </c>
      <c r="M148" s="58">
        <v>73</v>
      </c>
      <c r="N148" s="83">
        <v>2.5000000000000001E-2</v>
      </c>
      <c r="O148" s="46">
        <v>85</v>
      </c>
      <c r="P148" s="46">
        <v>90</v>
      </c>
      <c r="Q148" s="46">
        <v>32</v>
      </c>
      <c r="R148" s="46">
        <v>259.2</v>
      </c>
      <c r="S148" s="46">
        <v>169.2</v>
      </c>
      <c r="T148" s="59">
        <v>119.6</v>
      </c>
      <c r="U148" s="59">
        <v>106</v>
      </c>
      <c r="V148" s="59">
        <v>204.8</v>
      </c>
      <c r="W148" s="59">
        <v>8.3000000000000007</v>
      </c>
      <c r="X148" s="60">
        <v>35.9</v>
      </c>
      <c r="Y148" s="61">
        <v>87</v>
      </c>
      <c r="Z148" s="61">
        <v>52</v>
      </c>
      <c r="AA148" s="61">
        <v>84</v>
      </c>
      <c r="AB148" s="61">
        <v>70</v>
      </c>
      <c r="AC148" s="61">
        <v>78</v>
      </c>
      <c r="AD148" s="61">
        <v>6</v>
      </c>
      <c r="AE148" s="61">
        <v>7</v>
      </c>
      <c r="AF148" s="61">
        <v>9</v>
      </c>
      <c r="AG148" s="99">
        <v>73.91304347826086</v>
      </c>
      <c r="AH148" s="99">
        <v>37.681159420289859</v>
      </c>
      <c r="AI148" s="99">
        <v>114.5</v>
      </c>
    </row>
    <row r="149" spans="1:35" ht="15" customHeight="1" x14ac:dyDescent="0.2">
      <c r="A149" s="46">
        <v>147</v>
      </c>
      <c r="B149" s="79">
        <v>43235</v>
      </c>
      <c r="C149" s="46" t="s">
        <v>260</v>
      </c>
      <c r="D149" s="46" t="s">
        <v>259</v>
      </c>
      <c r="E149" s="47" t="s">
        <v>401</v>
      </c>
      <c r="F149" s="46">
        <v>290403</v>
      </c>
      <c r="G149" s="47">
        <v>37.54</v>
      </c>
      <c r="H149" s="47">
        <v>25.43</v>
      </c>
      <c r="I149" s="47">
        <v>17.399999999999999</v>
      </c>
      <c r="J149" s="47">
        <v>19.63</v>
      </c>
      <c r="K149" s="58">
        <v>94.5</v>
      </c>
      <c r="L149" s="58">
        <v>72.3</v>
      </c>
      <c r="M149" s="58">
        <v>83.9</v>
      </c>
      <c r="N149" s="83">
        <v>6.9000000000000006E-2</v>
      </c>
      <c r="O149" s="46">
        <v>85</v>
      </c>
      <c r="P149" s="46">
        <v>85</v>
      </c>
      <c r="Q149" s="46">
        <v>74</v>
      </c>
      <c r="R149" s="46">
        <f>S149+90</f>
        <v>566.1</v>
      </c>
      <c r="S149" s="46">
        <v>476.1</v>
      </c>
      <c r="T149" s="59">
        <v>111.8</v>
      </c>
      <c r="U149" s="59">
        <v>101</v>
      </c>
      <c r="V149" s="59">
        <v>172.8</v>
      </c>
      <c r="W149" s="59">
        <v>6.2</v>
      </c>
      <c r="X149" s="60">
        <v>36.200000000000003</v>
      </c>
      <c r="Y149" s="61">
        <v>88</v>
      </c>
      <c r="Z149" s="61">
        <v>58</v>
      </c>
      <c r="AA149" s="61">
        <v>66</v>
      </c>
      <c r="AB149" s="61">
        <v>52</v>
      </c>
      <c r="AC149" s="61">
        <v>58</v>
      </c>
      <c r="AD149" s="61">
        <v>9</v>
      </c>
      <c r="AE149" s="61">
        <v>20</v>
      </c>
      <c r="AF149" s="61">
        <v>14</v>
      </c>
      <c r="AG149" s="99">
        <v>57.534246575342465</v>
      </c>
      <c r="AH149" s="99">
        <v>15.068493150684931</v>
      </c>
      <c r="AI149" s="99" t="s">
        <v>63</v>
      </c>
    </row>
    <row r="150" spans="1:35" ht="15" customHeight="1" x14ac:dyDescent="0.2">
      <c r="A150" s="70">
        <v>148</v>
      </c>
      <c r="B150" s="79">
        <v>42381</v>
      </c>
      <c r="C150" s="46">
        <v>325</v>
      </c>
      <c r="D150" s="46">
        <v>48</v>
      </c>
      <c r="E150" s="47" t="s">
        <v>106</v>
      </c>
      <c r="F150" s="46" t="s">
        <v>324</v>
      </c>
      <c r="G150" s="47">
        <v>16.55</v>
      </c>
      <c r="H150" s="47">
        <v>22.3</v>
      </c>
      <c r="I150" s="47">
        <v>36.9</v>
      </c>
      <c r="J150" s="47">
        <v>24.25</v>
      </c>
      <c r="K150" s="48">
        <v>81.7</v>
      </c>
      <c r="L150" s="48">
        <v>62.2</v>
      </c>
      <c r="M150" s="48">
        <v>62.6</v>
      </c>
      <c r="N150" s="82">
        <v>0.13</v>
      </c>
      <c r="O150" s="46">
        <v>55</v>
      </c>
      <c r="P150" s="46">
        <v>55</v>
      </c>
      <c r="Q150" s="46">
        <v>22.5</v>
      </c>
      <c r="R150" s="46">
        <v>105</v>
      </c>
      <c r="S150" s="46">
        <v>20</v>
      </c>
      <c r="T150" s="59">
        <v>119.9</v>
      </c>
      <c r="U150" s="59">
        <v>106.5</v>
      </c>
      <c r="V150" s="59">
        <v>197.6</v>
      </c>
      <c r="W150" s="59">
        <v>7.8</v>
      </c>
      <c r="X150" s="60">
        <v>36.1</v>
      </c>
      <c r="Y150" s="61">
        <v>87</v>
      </c>
      <c r="Z150" s="61">
        <v>55</v>
      </c>
      <c r="AA150" s="61">
        <v>34</v>
      </c>
      <c r="AB150" s="61">
        <v>27</v>
      </c>
      <c r="AC150" s="61">
        <v>30</v>
      </c>
      <c r="AD150" s="61">
        <v>4</v>
      </c>
      <c r="AE150" s="61">
        <v>14</v>
      </c>
      <c r="AF150" s="61">
        <v>52</v>
      </c>
      <c r="AG150" s="99">
        <v>74.603174603174608</v>
      </c>
      <c r="AH150" s="99">
        <v>15.873015873015872</v>
      </c>
      <c r="AI150" s="99" t="s">
        <v>63</v>
      </c>
    </row>
    <row r="151" spans="1:35" ht="15" customHeight="1" x14ac:dyDescent="0.2">
      <c r="A151" s="46">
        <v>149</v>
      </c>
      <c r="B151" s="79" t="s">
        <v>63</v>
      </c>
      <c r="C151" s="46" t="s">
        <v>261</v>
      </c>
      <c r="D151" s="46" t="s">
        <v>269</v>
      </c>
      <c r="E151" s="47" t="s">
        <v>106</v>
      </c>
      <c r="F151" s="46" t="s">
        <v>324</v>
      </c>
      <c r="G151" s="47">
        <v>16.55</v>
      </c>
      <c r="H151" s="47">
        <v>22.3</v>
      </c>
      <c r="I151" s="47">
        <v>36.9</v>
      </c>
      <c r="J151" s="47">
        <v>24.25</v>
      </c>
      <c r="K151" s="58">
        <v>98.1</v>
      </c>
      <c r="L151" s="58">
        <v>71.900000000000006</v>
      </c>
      <c r="M151" s="58">
        <v>0.24</v>
      </c>
      <c r="N151" s="83">
        <v>2.76</v>
      </c>
      <c r="O151" s="46">
        <v>80</v>
      </c>
      <c r="P151" s="46">
        <v>80</v>
      </c>
      <c r="Q151" s="46">
        <v>33.5</v>
      </c>
      <c r="R151" s="46">
        <v>241</v>
      </c>
      <c r="S151" s="46">
        <v>151</v>
      </c>
      <c r="T151" s="59">
        <v>127.7</v>
      </c>
      <c r="U151" s="59">
        <v>118.2</v>
      </c>
      <c r="V151" s="59">
        <v>199.4</v>
      </c>
      <c r="W151" s="59">
        <v>6.7</v>
      </c>
      <c r="X151" s="60">
        <v>38.700000000000003</v>
      </c>
      <c r="Y151" s="61">
        <v>91</v>
      </c>
      <c r="Z151" s="61">
        <v>60</v>
      </c>
      <c r="AA151" s="61">
        <v>63</v>
      </c>
      <c r="AB151" s="61">
        <v>59</v>
      </c>
      <c r="AC151" s="61">
        <v>61</v>
      </c>
      <c r="AD151" s="61">
        <v>2</v>
      </c>
      <c r="AE151" s="61">
        <v>11</v>
      </c>
      <c r="AF151" s="61">
        <v>26</v>
      </c>
      <c r="AG151" s="99">
        <v>63.013698630136986</v>
      </c>
      <c r="AH151" s="99">
        <v>5.4794520547945202</v>
      </c>
      <c r="AI151" s="99" t="s">
        <v>63</v>
      </c>
    </row>
    <row r="152" spans="1:35" ht="15" customHeight="1" x14ac:dyDescent="0.2">
      <c r="A152" s="46">
        <v>150</v>
      </c>
      <c r="B152" s="79" t="s">
        <v>63</v>
      </c>
      <c r="C152" s="46" t="s">
        <v>262</v>
      </c>
      <c r="D152" s="46" t="s">
        <v>335</v>
      </c>
      <c r="E152" s="47" t="s">
        <v>106</v>
      </c>
      <c r="F152" s="46" t="s">
        <v>324</v>
      </c>
      <c r="G152" s="47">
        <v>16.55</v>
      </c>
      <c r="H152" s="47">
        <v>22.3</v>
      </c>
      <c r="I152" s="47">
        <v>36.9</v>
      </c>
      <c r="J152" s="47">
        <v>24.25</v>
      </c>
      <c r="K152" s="58">
        <v>84.9</v>
      </c>
      <c r="L152" s="58">
        <v>73.2</v>
      </c>
      <c r="M152" s="58">
        <v>64.599999999999994</v>
      </c>
      <c r="N152" s="83">
        <v>1.06</v>
      </c>
      <c r="O152" s="46">
        <v>65</v>
      </c>
      <c r="P152" s="46">
        <v>80</v>
      </c>
      <c r="Q152" s="46">
        <v>22.5</v>
      </c>
      <c r="R152" s="46">
        <v>162</v>
      </c>
      <c r="S152" s="46">
        <v>72</v>
      </c>
      <c r="T152" s="59">
        <v>149.69999999999999</v>
      </c>
      <c r="U152" s="59">
        <v>133.9</v>
      </c>
      <c r="V152" s="59">
        <v>225.1</v>
      </c>
      <c r="W152" s="49">
        <v>7.7</v>
      </c>
      <c r="X152" s="60">
        <v>37.1</v>
      </c>
      <c r="Y152" s="61">
        <v>88</v>
      </c>
      <c r="Z152" s="61">
        <v>59</v>
      </c>
      <c r="AA152" s="61">
        <v>83</v>
      </c>
      <c r="AB152" s="61">
        <v>73</v>
      </c>
      <c r="AC152" s="61">
        <v>80</v>
      </c>
      <c r="AD152" s="61">
        <v>3</v>
      </c>
      <c r="AE152" s="61">
        <v>10</v>
      </c>
      <c r="AF152" s="61">
        <v>7</v>
      </c>
      <c r="AG152" s="99">
        <v>56.338028169014088</v>
      </c>
      <c r="AH152" s="99">
        <v>7.042253521126761</v>
      </c>
      <c r="AI152" s="99">
        <v>183.33333333333334</v>
      </c>
    </row>
    <row r="153" spans="1:35" ht="15" customHeight="1" x14ac:dyDescent="0.2">
      <c r="A153" s="70">
        <v>151</v>
      </c>
      <c r="B153" s="79" t="s">
        <v>63</v>
      </c>
      <c r="C153" s="46" t="s">
        <v>263</v>
      </c>
      <c r="D153" s="46" t="s">
        <v>334</v>
      </c>
      <c r="E153" s="47" t="s">
        <v>106</v>
      </c>
      <c r="F153" s="46" t="s">
        <v>324</v>
      </c>
      <c r="G153" s="47">
        <v>16.55</v>
      </c>
      <c r="H153" s="47">
        <v>22.3</v>
      </c>
      <c r="I153" s="47">
        <v>36.9</v>
      </c>
      <c r="J153" s="47">
        <v>24.25</v>
      </c>
      <c r="K153" s="58">
        <v>77.3</v>
      </c>
      <c r="L153" s="58">
        <v>65.7</v>
      </c>
      <c r="M153" s="58">
        <v>62.4</v>
      </c>
      <c r="N153" s="83">
        <v>3.04</v>
      </c>
      <c r="O153" s="46">
        <v>55</v>
      </c>
      <c r="P153" s="46">
        <v>70</v>
      </c>
      <c r="Q153" s="46">
        <v>30</v>
      </c>
      <c r="R153" s="46">
        <v>189</v>
      </c>
      <c r="S153" s="46">
        <v>99</v>
      </c>
      <c r="T153" s="59">
        <v>88.3</v>
      </c>
      <c r="U153" s="59">
        <v>81.3</v>
      </c>
      <c r="V153" s="59">
        <v>144.4</v>
      </c>
      <c r="W153" s="49">
        <v>4.5999999999999996</v>
      </c>
      <c r="X153" s="60">
        <v>46.2</v>
      </c>
      <c r="Y153" s="61">
        <v>91</v>
      </c>
      <c r="Z153" s="61">
        <v>59</v>
      </c>
      <c r="AA153" s="61">
        <v>51</v>
      </c>
      <c r="AB153" s="61">
        <v>42</v>
      </c>
      <c r="AC153" s="61">
        <v>45</v>
      </c>
      <c r="AD153" s="61">
        <v>6</v>
      </c>
      <c r="AE153" s="61">
        <v>9</v>
      </c>
      <c r="AF153" s="61">
        <v>41</v>
      </c>
      <c r="AG153" s="99">
        <v>61.971830985915489</v>
      </c>
      <c r="AH153" s="99">
        <v>14.084507042253522</v>
      </c>
      <c r="AI153" s="99" t="s">
        <v>63</v>
      </c>
    </row>
    <row r="154" spans="1:35" ht="15" customHeight="1" x14ac:dyDescent="0.2">
      <c r="A154" s="46">
        <v>152</v>
      </c>
      <c r="B154" s="79">
        <v>42399</v>
      </c>
      <c r="C154" s="46">
        <v>358</v>
      </c>
      <c r="D154" s="46">
        <v>50</v>
      </c>
      <c r="E154" s="47" t="s">
        <v>114</v>
      </c>
      <c r="F154" s="46" t="s">
        <v>325</v>
      </c>
      <c r="G154" s="47">
        <v>12.5</v>
      </c>
      <c r="H154" s="47">
        <v>30.57</v>
      </c>
      <c r="I154" s="47">
        <v>34.28</v>
      </c>
      <c r="J154" s="47">
        <v>22.65</v>
      </c>
      <c r="K154" s="48">
        <v>69.3</v>
      </c>
      <c r="L154" s="48">
        <v>42.3</v>
      </c>
      <c r="M154" s="48">
        <v>51.9</v>
      </c>
      <c r="N154" s="82">
        <v>0.71</v>
      </c>
      <c r="O154" s="46">
        <v>45</v>
      </c>
      <c r="P154" s="46">
        <v>55</v>
      </c>
      <c r="Q154" s="46">
        <v>17.5</v>
      </c>
      <c r="R154" s="46">
        <v>81</v>
      </c>
      <c r="S154" s="46">
        <v>0</v>
      </c>
      <c r="T154" s="59">
        <v>101.8</v>
      </c>
      <c r="U154" s="59">
        <v>84.4</v>
      </c>
      <c r="V154" s="59">
        <v>185.9</v>
      </c>
      <c r="W154" s="50">
        <v>9.6</v>
      </c>
      <c r="X154" s="50">
        <v>29</v>
      </c>
      <c r="Y154" s="68">
        <v>81</v>
      </c>
      <c r="Z154" s="61">
        <v>49</v>
      </c>
      <c r="AA154" s="61">
        <v>46</v>
      </c>
      <c r="AB154" s="61">
        <v>28</v>
      </c>
      <c r="AC154" s="61">
        <v>35</v>
      </c>
      <c r="AD154" s="61">
        <v>11</v>
      </c>
      <c r="AE154" s="61">
        <v>22</v>
      </c>
      <c r="AF154" s="61">
        <v>33</v>
      </c>
      <c r="AG154" s="99">
        <v>88.63636363636364</v>
      </c>
      <c r="AH154" s="99">
        <v>31.818181818181817</v>
      </c>
      <c r="AI154" s="99" t="s">
        <v>63</v>
      </c>
    </row>
    <row r="155" spans="1:35" ht="15" customHeight="1" x14ac:dyDescent="0.2">
      <c r="A155" s="46">
        <v>153</v>
      </c>
      <c r="B155" s="79" t="s">
        <v>63</v>
      </c>
      <c r="C155" s="46" t="s">
        <v>264</v>
      </c>
      <c r="D155" s="46" t="s">
        <v>335</v>
      </c>
      <c r="E155" s="47" t="s">
        <v>114</v>
      </c>
      <c r="F155" s="46" t="s">
        <v>325</v>
      </c>
      <c r="G155" s="47">
        <v>12.5</v>
      </c>
      <c r="H155" s="47">
        <v>30.57</v>
      </c>
      <c r="I155" s="47">
        <v>34.28</v>
      </c>
      <c r="J155" s="47">
        <v>22.65</v>
      </c>
      <c r="K155" s="58">
        <v>73</v>
      </c>
      <c r="L155" s="58">
        <v>50.7</v>
      </c>
      <c r="M155" s="58">
        <v>49</v>
      </c>
      <c r="N155" s="83">
        <v>2.77</v>
      </c>
      <c r="O155" s="46">
        <v>70</v>
      </c>
      <c r="P155" s="46">
        <v>70</v>
      </c>
      <c r="Q155" s="46">
        <v>47</v>
      </c>
      <c r="R155" s="46">
        <v>296</v>
      </c>
      <c r="S155" s="46">
        <v>206</v>
      </c>
      <c r="T155" s="59">
        <v>131.69999999999999</v>
      </c>
      <c r="U155" s="59">
        <v>111.4</v>
      </c>
      <c r="V155" s="59">
        <v>218.2</v>
      </c>
      <c r="W155" s="49">
        <v>8.9</v>
      </c>
      <c r="X155" s="62">
        <v>31.5</v>
      </c>
      <c r="Y155" s="61">
        <v>81</v>
      </c>
      <c r="Z155" s="61">
        <v>50</v>
      </c>
      <c r="AA155" s="61">
        <v>76</v>
      </c>
      <c r="AB155" s="61">
        <v>57</v>
      </c>
      <c r="AC155" s="61">
        <v>70</v>
      </c>
      <c r="AD155" s="61">
        <v>6</v>
      </c>
      <c r="AE155" s="61">
        <v>16</v>
      </c>
      <c r="AF155" s="61">
        <v>8</v>
      </c>
      <c r="AG155" s="99">
        <v>80.645161290322577</v>
      </c>
      <c r="AH155" s="99">
        <v>32.258064516129032</v>
      </c>
      <c r="AI155" s="99">
        <v>175</v>
      </c>
    </row>
    <row r="156" spans="1:35" ht="15" customHeight="1" x14ac:dyDescent="0.2">
      <c r="A156" s="70">
        <v>154</v>
      </c>
      <c r="B156" s="79" t="s">
        <v>63</v>
      </c>
      <c r="C156" s="46" t="s">
        <v>265</v>
      </c>
      <c r="D156" s="46" t="s">
        <v>334</v>
      </c>
      <c r="E156" s="47" t="s">
        <v>114</v>
      </c>
      <c r="F156" s="46" t="s">
        <v>325</v>
      </c>
      <c r="G156" s="47">
        <v>12.5</v>
      </c>
      <c r="H156" s="47">
        <v>30.57</v>
      </c>
      <c r="I156" s="47">
        <v>34.28</v>
      </c>
      <c r="J156" s="47">
        <v>22.65</v>
      </c>
      <c r="K156" s="58">
        <v>66.900000000000006</v>
      </c>
      <c r="L156" s="58">
        <v>40.4</v>
      </c>
      <c r="M156" s="48">
        <v>65</v>
      </c>
      <c r="N156" s="83">
        <v>3.81</v>
      </c>
      <c r="O156" s="46">
        <v>85</v>
      </c>
      <c r="P156" s="46">
        <v>75</v>
      </c>
      <c r="Q156" s="46">
        <v>25</v>
      </c>
      <c r="R156" s="46">
        <v>168</v>
      </c>
      <c r="S156" s="46">
        <v>78</v>
      </c>
      <c r="T156" s="59">
        <v>80.5</v>
      </c>
      <c r="U156" s="59">
        <v>71.3</v>
      </c>
      <c r="V156" s="59">
        <v>153.80000000000001</v>
      </c>
      <c r="W156" s="49">
        <v>5.6</v>
      </c>
      <c r="X156" s="62">
        <v>42.6</v>
      </c>
      <c r="Y156" s="61">
        <v>88</v>
      </c>
      <c r="Z156" s="61">
        <v>48</v>
      </c>
      <c r="AA156" s="61">
        <v>27</v>
      </c>
      <c r="AB156" s="61">
        <v>21</v>
      </c>
      <c r="AC156" s="61">
        <v>23</v>
      </c>
      <c r="AD156" s="61">
        <v>4</v>
      </c>
      <c r="AE156" s="61">
        <v>10</v>
      </c>
      <c r="AF156" s="61">
        <v>63</v>
      </c>
      <c r="AG156" s="99">
        <v>84.210526315789465</v>
      </c>
      <c r="AH156" s="99">
        <v>32.467532467532465</v>
      </c>
      <c r="AI156" s="99" t="s">
        <v>63</v>
      </c>
    </row>
    <row r="157" spans="1:35" ht="15" customHeight="1" x14ac:dyDescent="0.2">
      <c r="A157" s="46">
        <v>155</v>
      </c>
      <c r="B157" s="79">
        <v>42278</v>
      </c>
      <c r="C157" s="46">
        <v>231</v>
      </c>
      <c r="D157" s="46">
        <v>38</v>
      </c>
      <c r="E157" s="47" t="s">
        <v>106</v>
      </c>
      <c r="F157" s="46" t="s">
        <v>326</v>
      </c>
      <c r="G157" s="47">
        <v>19.850000000000001</v>
      </c>
      <c r="H157" s="47">
        <v>21.54</v>
      </c>
      <c r="I157" s="47">
        <v>33.71</v>
      </c>
      <c r="J157" s="47">
        <v>24.91</v>
      </c>
      <c r="K157" s="48">
        <v>65.400000000000006</v>
      </c>
      <c r="L157" s="48">
        <v>36.9</v>
      </c>
      <c r="M157" s="48">
        <v>59.8</v>
      </c>
      <c r="N157" s="82">
        <v>0.48</v>
      </c>
      <c r="O157" s="46">
        <v>40</v>
      </c>
      <c r="P157" s="46">
        <v>70</v>
      </c>
      <c r="Q157" s="46">
        <v>9.5</v>
      </c>
      <c r="R157" s="46">
        <v>56.5</v>
      </c>
      <c r="S157" s="46">
        <v>0</v>
      </c>
      <c r="T157" s="59">
        <v>93.5</v>
      </c>
      <c r="U157" s="59">
        <v>81</v>
      </c>
      <c r="V157" s="59">
        <v>169.6</v>
      </c>
      <c r="W157" s="59">
        <v>6.9</v>
      </c>
      <c r="X157" s="60">
        <v>36.799999999999997</v>
      </c>
      <c r="Y157" s="61">
        <v>84</v>
      </c>
      <c r="Z157" s="61">
        <v>48</v>
      </c>
      <c r="AA157" s="61">
        <v>35</v>
      </c>
      <c r="AB157" s="61">
        <v>27</v>
      </c>
      <c r="AC157" s="61">
        <v>31</v>
      </c>
      <c r="AD157" s="61">
        <v>4</v>
      </c>
      <c r="AE157" s="61">
        <v>10</v>
      </c>
      <c r="AF157" s="61">
        <v>55</v>
      </c>
      <c r="AG157" s="99">
        <v>84.705882352941174</v>
      </c>
      <c r="AH157" s="99">
        <v>12.941176470588237</v>
      </c>
      <c r="AI157" s="99" t="s">
        <v>63</v>
      </c>
    </row>
    <row r="158" spans="1:35" ht="15" customHeight="1" x14ac:dyDescent="0.2">
      <c r="A158" s="46">
        <v>156</v>
      </c>
      <c r="B158" s="79" t="s">
        <v>63</v>
      </c>
      <c r="C158" s="46" t="s">
        <v>266</v>
      </c>
      <c r="D158" s="46" t="s">
        <v>335</v>
      </c>
      <c r="E158" s="47" t="s">
        <v>106</v>
      </c>
      <c r="F158" s="46" t="s">
        <v>326</v>
      </c>
      <c r="G158" s="47">
        <v>19.850000000000001</v>
      </c>
      <c r="H158" s="47">
        <v>21.54</v>
      </c>
      <c r="I158" s="47">
        <v>33.71</v>
      </c>
      <c r="J158" s="47">
        <v>24.91</v>
      </c>
      <c r="K158" s="58">
        <v>69</v>
      </c>
      <c r="L158" s="58">
        <v>56</v>
      </c>
      <c r="M158" s="58">
        <v>50.5</v>
      </c>
      <c r="N158" s="83">
        <v>0.94</v>
      </c>
      <c r="O158" s="46">
        <v>50</v>
      </c>
      <c r="P158" s="46">
        <v>60</v>
      </c>
      <c r="Q158" s="46">
        <v>20.5</v>
      </c>
      <c r="R158" s="46">
        <v>110.7</v>
      </c>
      <c r="S158" s="46">
        <v>20.7</v>
      </c>
      <c r="T158" s="59">
        <v>131.69999999999999</v>
      </c>
      <c r="U158" s="59">
        <v>111.4</v>
      </c>
      <c r="V158" s="59">
        <v>218.2</v>
      </c>
      <c r="W158" s="59">
        <v>8.9</v>
      </c>
      <c r="X158" s="60">
        <v>31.5</v>
      </c>
      <c r="Y158" s="61">
        <v>81</v>
      </c>
      <c r="Z158" s="61">
        <v>50</v>
      </c>
      <c r="AA158" s="61">
        <v>76</v>
      </c>
      <c r="AB158" s="61">
        <v>57</v>
      </c>
      <c r="AC158" s="61">
        <v>70</v>
      </c>
      <c r="AD158" s="61">
        <v>6</v>
      </c>
      <c r="AE158" s="61">
        <v>16</v>
      </c>
      <c r="AF158" s="61">
        <v>8</v>
      </c>
      <c r="AG158" s="99">
        <v>70.491803278688522</v>
      </c>
      <c r="AH158" s="99">
        <v>11.475409836065573</v>
      </c>
      <c r="AI158" s="99" t="s">
        <v>63</v>
      </c>
    </row>
    <row r="159" spans="1:35" ht="15" customHeight="1" x14ac:dyDescent="0.2">
      <c r="A159" s="70">
        <v>157</v>
      </c>
      <c r="B159" s="79" t="s">
        <v>63</v>
      </c>
      <c r="C159" s="46" t="s">
        <v>267</v>
      </c>
      <c r="D159" s="46" t="s">
        <v>269</v>
      </c>
      <c r="E159" s="47" t="s">
        <v>106</v>
      </c>
      <c r="F159" s="46" t="s">
        <v>326</v>
      </c>
      <c r="G159" s="47">
        <v>19.850000000000001</v>
      </c>
      <c r="H159" s="47">
        <v>21.54</v>
      </c>
      <c r="I159" s="47">
        <v>33.71</v>
      </c>
      <c r="J159" s="47">
        <v>24.91</v>
      </c>
      <c r="K159" s="58">
        <v>85</v>
      </c>
      <c r="L159" s="58">
        <v>49.9</v>
      </c>
      <c r="M159" s="58">
        <v>1.27</v>
      </c>
      <c r="N159" s="83">
        <v>2.48</v>
      </c>
      <c r="O159" s="46">
        <v>60</v>
      </c>
      <c r="P159" s="46">
        <v>75</v>
      </c>
      <c r="Q159" s="46">
        <v>28.5</v>
      </c>
      <c r="R159" s="46">
        <v>192</v>
      </c>
      <c r="S159" s="46">
        <v>102</v>
      </c>
      <c r="T159" s="59">
        <v>111</v>
      </c>
      <c r="U159" s="59">
        <v>102</v>
      </c>
      <c r="V159" s="59">
        <v>177.1</v>
      </c>
      <c r="W159" s="49">
        <v>6.4</v>
      </c>
      <c r="X159" s="60">
        <v>37.1</v>
      </c>
      <c r="Y159" s="61">
        <v>90</v>
      </c>
      <c r="Z159" s="61">
        <v>59</v>
      </c>
      <c r="AA159" s="61">
        <v>46</v>
      </c>
      <c r="AB159" s="61">
        <v>40</v>
      </c>
      <c r="AC159" s="61">
        <v>43</v>
      </c>
      <c r="AD159" s="61">
        <v>3</v>
      </c>
      <c r="AE159" s="61">
        <v>11</v>
      </c>
      <c r="AF159" s="61">
        <v>43</v>
      </c>
      <c r="AG159" s="99">
        <v>58.571428571428577</v>
      </c>
      <c r="AH159" s="99">
        <v>11.267605633802818</v>
      </c>
      <c r="AI159" s="99">
        <v>141.66666666666666</v>
      </c>
    </row>
    <row r="160" spans="1:35" ht="15" customHeight="1" x14ac:dyDescent="0.2">
      <c r="A160" s="46">
        <v>158</v>
      </c>
      <c r="B160" s="79">
        <v>42399</v>
      </c>
      <c r="C160" s="46">
        <v>352</v>
      </c>
      <c r="D160" s="46">
        <v>50</v>
      </c>
      <c r="E160" s="47" t="s">
        <v>122</v>
      </c>
      <c r="F160" s="46" t="s">
        <v>327</v>
      </c>
      <c r="G160" s="47">
        <v>36.979999999999997</v>
      </c>
      <c r="H160" s="47">
        <v>7.9</v>
      </c>
      <c r="I160" s="47">
        <v>21.72</v>
      </c>
      <c r="J160" s="47">
        <v>33.39</v>
      </c>
      <c r="K160" s="48">
        <v>85.2</v>
      </c>
      <c r="L160" s="48">
        <v>57.9</v>
      </c>
      <c r="M160" s="48">
        <v>75.3</v>
      </c>
      <c r="N160" s="82">
        <v>1.48</v>
      </c>
      <c r="O160" s="46">
        <v>55</v>
      </c>
      <c r="P160" s="46">
        <v>45</v>
      </c>
      <c r="Q160" s="46">
        <v>23.5</v>
      </c>
      <c r="R160" s="46">
        <v>89.8</v>
      </c>
      <c r="S160" s="46">
        <v>4.8</v>
      </c>
      <c r="T160" s="59">
        <v>99.9</v>
      </c>
      <c r="U160" s="59">
        <v>79.2</v>
      </c>
      <c r="V160" s="59">
        <v>200.3</v>
      </c>
      <c r="W160" s="59">
        <v>9.1999999999999993</v>
      </c>
      <c r="X160" s="60">
        <v>31.9</v>
      </c>
      <c r="Y160" s="61">
        <v>78</v>
      </c>
      <c r="Z160" s="61">
        <v>40</v>
      </c>
      <c r="AA160" s="61">
        <v>51</v>
      </c>
      <c r="AB160" s="61">
        <v>37</v>
      </c>
      <c r="AC160" s="61">
        <v>46</v>
      </c>
      <c r="AD160" s="61">
        <v>5</v>
      </c>
      <c r="AE160" s="61">
        <v>22</v>
      </c>
      <c r="AF160" s="61">
        <v>27</v>
      </c>
      <c r="AG160" s="99">
        <v>60</v>
      </c>
      <c r="AH160" s="99">
        <v>11.666666666666666</v>
      </c>
      <c r="AI160" s="99">
        <v>247</v>
      </c>
    </row>
    <row r="161" spans="1:35" ht="15" customHeight="1" x14ac:dyDescent="0.2">
      <c r="A161" s="87">
        <v>159</v>
      </c>
      <c r="B161" s="88">
        <v>43235</v>
      </c>
      <c r="C161" s="87" t="s">
        <v>268</v>
      </c>
      <c r="D161" s="87" t="s">
        <v>259</v>
      </c>
      <c r="E161" s="89" t="s">
        <v>122</v>
      </c>
      <c r="F161" s="87" t="s">
        <v>327</v>
      </c>
      <c r="G161" s="89">
        <v>36.979999999999997</v>
      </c>
      <c r="H161" s="89">
        <v>7.9</v>
      </c>
      <c r="I161" s="89">
        <v>21.72</v>
      </c>
      <c r="J161" s="89">
        <v>33.39</v>
      </c>
      <c r="K161" s="90">
        <v>90.9</v>
      </c>
      <c r="L161" s="90">
        <v>66.7</v>
      </c>
      <c r="M161" s="90">
        <v>71.099999999999994</v>
      </c>
      <c r="N161" s="91">
        <v>0.49</v>
      </c>
      <c r="O161" s="87">
        <v>90</v>
      </c>
      <c r="P161" s="87">
        <v>80</v>
      </c>
      <c r="Q161" s="87">
        <v>50</v>
      </c>
      <c r="R161" s="87">
        <v>360</v>
      </c>
      <c r="S161" s="87">
        <v>270</v>
      </c>
      <c r="T161" s="92">
        <v>135.5</v>
      </c>
      <c r="U161" s="92">
        <v>122.6</v>
      </c>
      <c r="V161" s="92">
        <v>214.2</v>
      </c>
      <c r="W161" s="92">
        <v>8</v>
      </c>
      <c r="X161" s="93">
        <v>37.700000000000003</v>
      </c>
      <c r="Y161" s="94">
        <v>87</v>
      </c>
      <c r="Z161" s="94">
        <v>56</v>
      </c>
      <c r="AA161" s="94">
        <v>80</v>
      </c>
      <c r="AB161" s="94">
        <v>68</v>
      </c>
      <c r="AC161" s="94">
        <v>74</v>
      </c>
      <c r="AD161" s="94">
        <v>6</v>
      </c>
      <c r="AE161" s="94">
        <v>15</v>
      </c>
      <c r="AF161" s="94">
        <v>5</v>
      </c>
      <c r="AG161" s="101" t="s">
        <v>63</v>
      </c>
      <c r="AH161" s="101" t="s">
        <v>63</v>
      </c>
      <c r="AI161" s="101" t="s">
        <v>63</v>
      </c>
    </row>
    <row r="162" spans="1:35" ht="15" customHeight="1" x14ac:dyDescent="0.2">
      <c r="A162" s="70">
        <v>160</v>
      </c>
      <c r="B162" s="79" t="s">
        <v>63</v>
      </c>
      <c r="C162" s="46" t="s">
        <v>270</v>
      </c>
      <c r="D162" s="46" t="s">
        <v>269</v>
      </c>
      <c r="E162" s="47" t="s">
        <v>122</v>
      </c>
      <c r="F162" s="46" t="s">
        <v>327</v>
      </c>
      <c r="G162" s="47">
        <v>36.979999999999997</v>
      </c>
      <c r="H162" s="47">
        <v>7.9</v>
      </c>
      <c r="I162" s="47">
        <v>21.72</v>
      </c>
      <c r="J162" s="47">
        <v>33.39</v>
      </c>
      <c r="K162" s="58" t="s">
        <v>63</v>
      </c>
      <c r="L162" s="58" t="s">
        <v>63</v>
      </c>
      <c r="M162" s="58" t="s">
        <v>63</v>
      </c>
      <c r="N162" s="83">
        <v>3.16</v>
      </c>
      <c r="O162" s="46">
        <v>60</v>
      </c>
      <c r="P162" s="46">
        <v>75</v>
      </c>
      <c r="Q162" s="46">
        <v>62.5</v>
      </c>
      <c r="R162" s="46">
        <v>421</v>
      </c>
      <c r="S162" s="46">
        <v>331</v>
      </c>
      <c r="T162" s="59">
        <v>119.3</v>
      </c>
      <c r="U162" s="59">
        <v>104.3</v>
      </c>
      <c r="V162" s="59">
        <v>200.4</v>
      </c>
      <c r="W162" s="59">
        <v>7.7</v>
      </c>
      <c r="X162" s="60">
        <v>34.200000000000003</v>
      </c>
      <c r="Y162" s="61">
        <v>86</v>
      </c>
      <c r="Z162" s="61">
        <v>53</v>
      </c>
      <c r="AA162" s="61">
        <v>67</v>
      </c>
      <c r="AB162" s="61">
        <v>57</v>
      </c>
      <c r="AC162" s="61">
        <v>65</v>
      </c>
      <c r="AD162" s="61">
        <v>2</v>
      </c>
      <c r="AE162" s="61">
        <v>5</v>
      </c>
      <c r="AF162" s="61">
        <v>28</v>
      </c>
      <c r="AG162" s="99">
        <v>64.788732394366207</v>
      </c>
      <c r="AH162" s="99">
        <v>8.5714285714285712</v>
      </c>
      <c r="AI162" s="99" t="s">
        <v>63</v>
      </c>
    </row>
    <row r="163" spans="1:35" ht="15" customHeight="1" x14ac:dyDescent="0.2">
      <c r="A163" s="46">
        <v>161</v>
      </c>
      <c r="B163" s="79">
        <v>42381</v>
      </c>
      <c r="C163" s="46">
        <v>329</v>
      </c>
      <c r="D163" s="46">
        <v>48</v>
      </c>
      <c r="E163" s="47" t="s">
        <v>399</v>
      </c>
      <c r="F163" s="69">
        <v>40903</v>
      </c>
      <c r="G163" s="47">
        <v>33</v>
      </c>
      <c r="H163" s="47">
        <v>4.33</v>
      </c>
      <c r="I163" s="47">
        <v>26.67</v>
      </c>
      <c r="J163" s="47">
        <v>36</v>
      </c>
      <c r="K163" s="48">
        <v>95.5</v>
      </c>
      <c r="L163" s="48">
        <v>72.900000000000006</v>
      </c>
      <c r="M163" s="48">
        <v>73.5</v>
      </c>
      <c r="N163" s="82">
        <v>0.11</v>
      </c>
      <c r="O163" s="46">
        <v>60</v>
      </c>
      <c r="P163" s="46">
        <v>45</v>
      </c>
      <c r="Q163" s="46">
        <v>23</v>
      </c>
      <c r="R163" s="46">
        <v>87.9</v>
      </c>
      <c r="S163" s="46">
        <v>2.9</v>
      </c>
      <c r="T163" s="59">
        <v>95.6</v>
      </c>
      <c r="U163" s="59">
        <v>77.3</v>
      </c>
      <c r="V163" s="59">
        <v>175.1</v>
      </c>
      <c r="W163" s="50">
        <v>9.6999999999999993</v>
      </c>
      <c r="X163" s="50">
        <v>23.7</v>
      </c>
      <c r="Y163" s="61">
        <v>78</v>
      </c>
      <c r="Z163" s="61">
        <v>44</v>
      </c>
      <c r="AA163" s="61">
        <v>20</v>
      </c>
      <c r="AB163" s="61">
        <v>13</v>
      </c>
      <c r="AC163" s="61">
        <v>17</v>
      </c>
      <c r="AD163" s="61">
        <v>3</v>
      </c>
      <c r="AE163" s="61">
        <v>29</v>
      </c>
      <c r="AF163" s="61">
        <v>51</v>
      </c>
      <c r="AG163" s="99">
        <v>80</v>
      </c>
      <c r="AH163" s="99">
        <v>51.851851851851848</v>
      </c>
      <c r="AI163" s="99" t="s">
        <v>63</v>
      </c>
    </row>
    <row r="164" spans="1:35" ht="15" customHeight="1" x14ac:dyDescent="0.2">
      <c r="A164" s="46">
        <v>162</v>
      </c>
      <c r="B164" s="79">
        <v>42392</v>
      </c>
      <c r="C164" s="46">
        <v>332</v>
      </c>
      <c r="D164" s="46">
        <v>49</v>
      </c>
      <c r="E164" s="47" t="s">
        <v>399</v>
      </c>
      <c r="F164" s="46">
        <v>40903</v>
      </c>
      <c r="G164" s="47">
        <v>33</v>
      </c>
      <c r="H164" s="47">
        <v>4.33</v>
      </c>
      <c r="I164" s="47">
        <v>26.67</v>
      </c>
      <c r="J164" s="47">
        <v>36</v>
      </c>
      <c r="K164" s="48">
        <v>95.9</v>
      </c>
      <c r="L164" s="48">
        <v>82.5</v>
      </c>
      <c r="M164" s="48">
        <v>60.2</v>
      </c>
      <c r="N164" s="82">
        <v>0</v>
      </c>
      <c r="O164" s="46">
        <v>55</v>
      </c>
      <c r="P164" s="46">
        <v>45</v>
      </c>
      <c r="Q164" s="46">
        <v>31.5</v>
      </c>
      <c r="R164" s="46">
        <v>120</v>
      </c>
      <c r="S164" s="46">
        <v>35.4</v>
      </c>
      <c r="T164" s="59">
        <v>79.599999999999994</v>
      </c>
      <c r="U164" s="59">
        <v>60.1</v>
      </c>
      <c r="V164" s="59">
        <v>168.7</v>
      </c>
      <c r="W164" s="49">
        <v>9.3000000000000007</v>
      </c>
      <c r="X164" s="62">
        <v>20.3</v>
      </c>
      <c r="Y164" s="63">
        <v>76</v>
      </c>
      <c r="Z164" s="61">
        <v>37</v>
      </c>
      <c r="AA164" s="61">
        <v>50</v>
      </c>
      <c r="AB164" s="61">
        <v>35</v>
      </c>
      <c r="AC164" s="61">
        <v>47</v>
      </c>
      <c r="AD164" s="61">
        <v>3</v>
      </c>
      <c r="AE164" s="61">
        <v>16</v>
      </c>
      <c r="AF164" s="61">
        <v>34</v>
      </c>
      <c r="AG164" s="99">
        <v>72.58064516129032</v>
      </c>
      <c r="AH164" s="99">
        <v>29.032258064516132</v>
      </c>
      <c r="AI164" s="99" t="s">
        <v>63</v>
      </c>
    </row>
    <row r="165" spans="1:35" ht="15" customHeight="1" x14ac:dyDescent="0.2">
      <c r="A165" s="70">
        <v>163</v>
      </c>
      <c r="B165" s="79">
        <v>43235</v>
      </c>
      <c r="C165" s="46" t="s">
        <v>271</v>
      </c>
      <c r="D165" s="46" t="s">
        <v>259</v>
      </c>
      <c r="E165" s="47" t="s">
        <v>399</v>
      </c>
      <c r="F165" s="46">
        <v>40903</v>
      </c>
      <c r="G165" s="47">
        <v>33</v>
      </c>
      <c r="H165" s="47">
        <v>4.33</v>
      </c>
      <c r="I165" s="47">
        <v>26.67</v>
      </c>
      <c r="J165" s="47">
        <v>36</v>
      </c>
      <c r="K165" s="58">
        <v>96.3</v>
      </c>
      <c r="L165" s="58">
        <v>85.7</v>
      </c>
      <c r="M165" s="58">
        <v>77.3</v>
      </c>
      <c r="N165" s="83">
        <v>0.22</v>
      </c>
      <c r="O165" s="46">
        <v>70</v>
      </c>
      <c r="P165" s="46">
        <v>75</v>
      </c>
      <c r="Q165" s="46">
        <v>51.5</v>
      </c>
      <c r="R165" s="46">
        <v>347.6</v>
      </c>
      <c r="S165" s="46">
        <v>257.60000000000002</v>
      </c>
      <c r="T165" s="59">
        <v>141.4</v>
      </c>
      <c r="U165" s="59">
        <v>129.1</v>
      </c>
      <c r="V165" s="59">
        <v>217.4</v>
      </c>
      <c r="W165" s="49">
        <v>7.8</v>
      </c>
      <c r="X165" s="60">
        <v>38.1</v>
      </c>
      <c r="Y165" s="61">
        <v>89</v>
      </c>
      <c r="Z165" s="61">
        <v>58</v>
      </c>
      <c r="AA165" s="61">
        <v>79</v>
      </c>
      <c r="AB165" s="61">
        <v>68</v>
      </c>
      <c r="AC165" s="61">
        <v>73</v>
      </c>
      <c r="AD165" s="61">
        <v>6</v>
      </c>
      <c r="AE165" s="61">
        <v>17</v>
      </c>
      <c r="AF165" s="61">
        <v>4</v>
      </c>
      <c r="AG165" s="99">
        <v>83.582089552238799</v>
      </c>
      <c r="AH165" s="99">
        <v>47.761194029850742</v>
      </c>
      <c r="AI165" s="99">
        <v>121.33333333333333</v>
      </c>
    </row>
    <row r="166" spans="1:35" ht="15" customHeight="1" x14ac:dyDescent="0.2">
      <c r="A166" s="46">
        <v>164</v>
      </c>
      <c r="B166" s="79">
        <v>43228</v>
      </c>
      <c r="C166" s="46" t="s">
        <v>272</v>
      </c>
      <c r="D166" s="46" t="s">
        <v>238</v>
      </c>
      <c r="E166" s="47" t="s">
        <v>404</v>
      </c>
      <c r="F166" s="46">
        <v>170513</v>
      </c>
      <c r="G166" s="47">
        <v>20.41</v>
      </c>
      <c r="H166" s="47">
        <v>41.95</v>
      </c>
      <c r="I166" s="47">
        <v>27.34</v>
      </c>
      <c r="J166" s="47">
        <v>10.3</v>
      </c>
      <c r="K166" s="58">
        <v>95.6</v>
      </c>
      <c r="L166" s="58">
        <v>91.8</v>
      </c>
      <c r="M166" s="58">
        <v>82.5</v>
      </c>
      <c r="N166" s="83">
        <v>6.5000000000000002E-2</v>
      </c>
      <c r="O166" s="46">
        <v>75</v>
      </c>
      <c r="P166" s="46">
        <v>80</v>
      </c>
      <c r="Q166" s="46">
        <v>17</v>
      </c>
      <c r="R166" s="46">
        <v>122.4</v>
      </c>
      <c r="S166" s="46">
        <v>32.4</v>
      </c>
      <c r="T166" s="59">
        <v>93.3</v>
      </c>
      <c r="U166" s="59">
        <v>87.9</v>
      </c>
      <c r="V166" s="59">
        <v>143.9</v>
      </c>
      <c r="W166" s="49">
        <v>4.7</v>
      </c>
      <c r="X166" s="60">
        <v>41.8</v>
      </c>
      <c r="Y166" s="61">
        <v>93</v>
      </c>
      <c r="Z166" s="61">
        <v>62</v>
      </c>
      <c r="AA166" s="61">
        <v>68</v>
      </c>
      <c r="AB166" s="61">
        <v>66</v>
      </c>
      <c r="AC166" s="61">
        <v>67</v>
      </c>
      <c r="AD166" s="61">
        <v>2</v>
      </c>
      <c r="AE166" s="61">
        <v>8</v>
      </c>
      <c r="AF166" s="61">
        <v>24</v>
      </c>
      <c r="AG166" s="99">
        <v>77.215189873417728</v>
      </c>
      <c r="AH166" s="99">
        <v>24.050632911392405</v>
      </c>
      <c r="AI166" s="99">
        <v>206.5</v>
      </c>
    </row>
    <row r="167" spans="1:35" ht="15" customHeight="1" x14ac:dyDescent="0.2">
      <c r="A167" s="46">
        <v>165</v>
      </c>
      <c r="B167" s="79">
        <v>43235</v>
      </c>
      <c r="C167" s="46" t="s">
        <v>273</v>
      </c>
      <c r="D167" s="46" t="s">
        <v>259</v>
      </c>
      <c r="E167" s="47" t="s">
        <v>404</v>
      </c>
      <c r="F167" s="46">
        <v>170513</v>
      </c>
      <c r="G167" s="47">
        <v>20.41</v>
      </c>
      <c r="H167" s="47">
        <v>41.95</v>
      </c>
      <c r="I167" s="47">
        <v>27.34</v>
      </c>
      <c r="J167" s="47">
        <v>10.3</v>
      </c>
      <c r="K167" s="58">
        <v>90.9</v>
      </c>
      <c r="L167" s="58">
        <v>74</v>
      </c>
      <c r="M167" s="58">
        <v>68</v>
      </c>
      <c r="N167" s="83">
        <v>8.4000000000000005E-2</v>
      </c>
      <c r="O167" s="46">
        <v>70</v>
      </c>
      <c r="P167" s="46">
        <v>50</v>
      </c>
      <c r="Q167" s="46">
        <v>28.5</v>
      </c>
      <c r="R167" s="46">
        <v>128.25</v>
      </c>
      <c r="S167" s="46">
        <v>38.25</v>
      </c>
      <c r="T167" s="59">
        <v>90.7</v>
      </c>
      <c r="U167" s="59">
        <v>80.599999999999994</v>
      </c>
      <c r="V167" s="59">
        <v>140.4</v>
      </c>
      <c r="W167" s="49">
        <v>4.4000000000000004</v>
      </c>
      <c r="X167" s="60">
        <v>41.2</v>
      </c>
      <c r="Y167" s="61">
        <v>87</v>
      </c>
      <c r="Z167" s="61">
        <v>59</v>
      </c>
      <c r="AA167" s="61">
        <v>23</v>
      </c>
      <c r="AB167" s="61">
        <v>16</v>
      </c>
      <c r="AC167" s="61">
        <v>18</v>
      </c>
      <c r="AD167" s="61">
        <v>5</v>
      </c>
      <c r="AE167" s="61">
        <v>21</v>
      </c>
      <c r="AF167" s="61">
        <v>56</v>
      </c>
      <c r="AG167" s="99">
        <v>60.606060606060609</v>
      </c>
      <c r="AH167" s="99">
        <v>15.151515151515152</v>
      </c>
      <c r="AI167" s="99" t="s">
        <v>63</v>
      </c>
    </row>
    <row r="168" spans="1:35" ht="15" customHeight="1" x14ac:dyDescent="0.2">
      <c r="A168" s="70">
        <v>166</v>
      </c>
      <c r="B168" s="79" t="s">
        <v>63</v>
      </c>
      <c r="C168" s="46" t="s">
        <v>274</v>
      </c>
      <c r="D168" s="46" t="s">
        <v>269</v>
      </c>
      <c r="E168" s="47" t="s">
        <v>404</v>
      </c>
      <c r="F168" s="46">
        <v>170513</v>
      </c>
      <c r="G168" s="47">
        <v>20.41</v>
      </c>
      <c r="H168" s="47">
        <v>41.95</v>
      </c>
      <c r="I168" s="47">
        <v>27.34</v>
      </c>
      <c r="J168" s="47">
        <v>10.3</v>
      </c>
      <c r="K168" s="58">
        <v>91.7</v>
      </c>
      <c r="L168" s="58">
        <v>81.7</v>
      </c>
      <c r="M168" s="58">
        <v>82.3</v>
      </c>
      <c r="N168" s="83">
        <v>1.57</v>
      </c>
      <c r="O168" s="46">
        <v>90</v>
      </c>
      <c r="P168" s="46">
        <v>75</v>
      </c>
      <c r="Q168" s="46">
        <v>28</v>
      </c>
      <c r="R168" s="46">
        <v>189</v>
      </c>
      <c r="S168" s="46">
        <v>99</v>
      </c>
      <c r="T168" s="59">
        <v>93.4</v>
      </c>
      <c r="U168" s="59">
        <v>85.2</v>
      </c>
      <c r="V168" s="59">
        <v>158.5</v>
      </c>
      <c r="W168" s="49">
        <v>5.4</v>
      </c>
      <c r="X168" s="60">
        <v>42.6</v>
      </c>
      <c r="Y168" s="61">
        <v>90</v>
      </c>
      <c r="Z168" s="61">
        <v>55</v>
      </c>
      <c r="AA168" s="61">
        <v>62</v>
      </c>
      <c r="AB168" s="61">
        <v>57</v>
      </c>
      <c r="AC168" s="61">
        <v>60</v>
      </c>
      <c r="AD168" s="61">
        <v>3</v>
      </c>
      <c r="AE168" s="61">
        <v>11</v>
      </c>
      <c r="AF168" s="61">
        <v>27</v>
      </c>
      <c r="AG168" s="99">
        <v>65.217391304347828</v>
      </c>
      <c r="AH168" s="99">
        <v>24.637681159420293</v>
      </c>
      <c r="AI168" s="99">
        <v>175.66666666666666</v>
      </c>
    </row>
    <row r="169" spans="1:35" ht="15" customHeight="1" x14ac:dyDescent="0.2">
      <c r="A169" s="46">
        <v>167</v>
      </c>
      <c r="B169" s="79">
        <v>43228</v>
      </c>
      <c r="C169" s="46" t="s">
        <v>275</v>
      </c>
      <c r="D169" s="46" t="s">
        <v>238</v>
      </c>
      <c r="E169" s="47" t="s">
        <v>404</v>
      </c>
      <c r="F169" s="46">
        <v>280513</v>
      </c>
      <c r="G169" s="47">
        <v>32.17</v>
      </c>
      <c r="H169" s="47">
        <v>26.96</v>
      </c>
      <c r="I169" s="47">
        <v>20.87</v>
      </c>
      <c r="J169" s="47">
        <v>20</v>
      </c>
      <c r="K169" s="58">
        <v>92.9</v>
      </c>
      <c r="L169" s="58">
        <v>81.7</v>
      </c>
      <c r="M169" s="58">
        <v>72.900000000000006</v>
      </c>
      <c r="N169" s="83">
        <v>8.6999999999999994E-2</v>
      </c>
      <c r="O169" s="46">
        <v>65</v>
      </c>
      <c r="P169" s="46">
        <v>60</v>
      </c>
      <c r="Q169" s="46">
        <v>36</v>
      </c>
      <c r="R169" s="46">
        <v>194.4</v>
      </c>
      <c r="S169" s="46">
        <v>104.4</v>
      </c>
      <c r="T169" s="59">
        <v>91.4</v>
      </c>
      <c r="U169" s="59">
        <v>83.4</v>
      </c>
      <c r="V169" s="59">
        <v>143.9</v>
      </c>
      <c r="W169" s="49">
        <v>4.5</v>
      </c>
      <c r="X169" s="60">
        <v>43.3</v>
      </c>
      <c r="Y169" s="61">
        <v>89</v>
      </c>
      <c r="Z169" s="61">
        <v>59</v>
      </c>
      <c r="AA169" s="61">
        <v>66</v>
      </c>
      <c r="AB169" s="61">
        <v>59</v>
      </c>
      <c r="AC169" s="61">
        <v>63</v>
      </c>
      <c r="AD169" s="61">
        <v>3</v>
      </c>
      <c r="AE169" s="61">
        <v>28</v>
      </c>
      <c r="AF169" s="61">
        <v>6</v>
      </c>
      <c r="AG169" s="99">
        <v>59.722222222222221</v>
      </c>
      <c r="AH169" s="99">
        <v>16.666666666666664</v>
      </c>
      <c r="AI169" s="99">
        <v>164.25</v>
      </c>
    </row>
    <row r="170" spans="1:35" ht="15" customHeight="1" x14ac:dyDescent="0.2">
      <c r="A170" s="46">
        <v>168</v>
      </c>
      <c r="B170" s="79">
        <v>43235</v>
      </c>
      <c r="C170" s="46" t="s">
        <v>276</v>
      </c>
      <c r="D170" s="46" t="s">
        <v>259</v>
      </c>
      <c r="E170" s="47" t="s">
        <v>404</v>
      </c>
      <c r="F170" s="46">
        <v>280513</v>
      </c>
      <c r="G170" s="47">
        <v>32.17</v>
      </c>
      <c r="H170" s="47">
        <v>26.96</v>
      </c>
      <c r="I170" s="47">
        <v>20.87</v>
      </c>
      <c r="J170" s="47">
        <v>20</v>
      </c>
      <c r="K170" s="58">
        <v>94.7</v>
      </c>
      <c r="L170" s="58">
        <v>83.4</v>
      </c>
      <c r="M170" s="58">
        <v>77.5</v>
      </c>
      <c r="N170" s="83">
        <v>0.11</v>
      </c>
      <c r="O170" s="46">
        <v>50</v>
      </c>
      <c r="P170" s="46">
        <v>70</v>
      </c>
      <c r="Q170" s="46">
        <v>18</v>
      </c>
      <c r="R170" s="46">
        <v>113.4</v>
      </c>
      <c r="S170" s="46">
        <v>23.4</v>
      </c>
      <c r="T170" s="59">
        <v>107.7</v>
      </c>
      <c r="U170" s="59">
        <v>99</v>
      </c>
      <c r="V170" s="59">
        <v>154.1</v>
      </c>
      <c r="W170" s="49">
        <v>4.9000000000000004</v>
      </c>
      <c r="X170" s="60">
        <v>37.1</v>
      </c>
      <c r="Y170" s="61">
        <v>90</v>
      </c>
      <c r="Z170" s="61">
        <v>66</v>
      </c>
      <c r="AA170" s="61">
        <v>42</v>
      </c>
      <c r="AB170" s="61">
        <v>34</v>
      </c>
      <c r="AC170" s="61">
        <v>38</v>
      </c>
      <c r="AD170" s="61">
        <v>4</v>
      </c>
      <c r="AE170" s="61">
        <v>38</v>
      </c>
      <c r="AF170" s="61">
        <v>21</v>
      </c>
      <c r="AG170" s="99">
        <v>67.1875</v>
      </c>
      <c r="AH170" s="99">
        <v>20.3125</v>
      </c>
      <c r="AI170" s="99" t="s">
        <v>63</v>
      </c>
    </row>
    <row r="171" spans="1:35" ht="15" customHeight="1" x14ac:dyDescent="0.2">
      <c r="A171" s="70">
        <v>169</v>
      </c>
      <c r="B171" s="79" t="s">
        <v>63</v>
      </c>
      <c r="C171" s="46" t="s">
        <v>277</v>
      </c>
      <c r="D171" s="46" t="s">
        <v>269</v>
      </c>
      <c r="E171" s="47" t="s">
        <v>404</v>
      </c>
      <c r="F171" s="46">
        <v>280513</v>
      </c>
      <c r="G171" s="47">
        <v>32.17</v>
      </c>
      <c r="H171" s="47">
        <v>26.96</v>
      </c>
      <c r="I171" s="47">
        <v>20.87</v>
      </c>
      <c r="J171" s="47">
        <v>20</v>
      </c>
      <c r="K171" s="58">
        <v>81.099999999999994</v>
      </c>
      <c r="L171" s="58">
        <v>69.7</v>
      </c>
      <c r="M171" s="58">
        <v>61.8</v>
      </c>
      <c r="N171" s="83">
        <v>1.52</v>
      </c>
      <c r="O171" s="46">
        <v>85</v>
      </c>
      <c r="P171" s="46">
        <v>75</v>
      </c>
      <c r="Q171" s="46">
        <v>39</v>
      </c>
      <c r="R171" s="46">
        <v>263</v>
      </c>
      <c r="S171" s="46">
        <v>173</v>
      </c>
      <c r="T171" s="59">
        <v>105.9</v>
      </c>
      <c r="U171" s="59">
        <v>98.2</v>
      </c>
      <c r="V171" s="59">
        <v>171.9</v>
      </c>
      <c r="W171" s="49">
        <v>6.2</v>
      </c>
      <c r="X171" s="60">
        <v>38.9</v>
      </c>
      <c r="Y171" s="61">
        <v>91</v>
      </c>
      <c r="Z171" s="61">
        <v>57</v>
      </c>
      <c r="AA171" s="61">
        <v>56</v>
      </c>
      <c r="AB171" s="61">
        <v>50</v>
      </c>
      <c r="AC171" s="61">
        <v>51</v>
      </c>
      <c r="AD171" s="61">
        <v>5</v>
      </c>
      <c r="AE171" s="61">
        <v>17</v>
      </c>
      <c r="AF171" s="61">
        <v>28</v>
      </c>
      <c r="AG171" s="99">
        <v>62.857142857142854</v>
      </c>
      <c r="AH171" s="99">
        <v>10</v>
      </c>
      <c r="AI171" s="99">
        <v>156.5</v>
      </c>
    </row>
    <row r="172" spans="1:35" ht="15" customHeight="1" x14ac:dyDescent="0.2">
      <c r="A172" s="46">
        <v>170</v>
      </c>
      <c r="B172" s="79">
        <v>43235</v>
      </c>
      <c r="C172" s="46" t="s">
        <v>278</v>
      </c>
      <c r="D172" s="46" t="s">
        <v>259</v>
      </c>
      <c r="E172" s="47" t="s">
        <v>279</v>
      </c>
      <c r="F172" s="46" t="s">
        <v>328</v>
      </c>
      <c r="G172" s="47">
        <v>30.65</v>
      </c>
      <c r="H172" s="47">
        <v>27.29</v>
      </c>
      <c r="I172" s="47">
        <v>7.19</v>
      </c>
      <c r="J172" s="47">
        <v>34.869999999999997</v>
      </c>
      <c r="K172" s="58">
        <v>62.7</v>
      </c>
      <c r="L172" s="58">
        <v>94.6</v>
      </c>
      <c r="M172" s="58">
        <v>47.6</v>
      </c>
      <c r="N172" s="83">
        <v>1.32</v>
      </c>
      <c r="O172" s="46">
        <v>80</v>
      </c>
      <c r="P172" s="46">
        <v>90</v>
      </c>
      <c r="Q172" s="46">
        <v>25</v>
      </c>
      <c r="R172" s="46">
        <v>112.5</v>
      </c>
      <c r="S172" s="46">
        <v>62.5</v>
      </c>
      <c r="T172" s="59">
        <v>70.099999999999994</v>
      </c>
      <c r="U172" s="59">
        <v>61.1</v>
      </c>
      <c r="V172" s="59">
        <v>122.3</v>
      </c>
      <c r="W172" s="49">
        <v>5.4</v>
      </c>
      <c r="X172" s="60">
        <v>35.1</v>
      </c>
      <c r="Y172" s="61">
        <v>87</v>
      </c>
      <c r="Z172" s="61">
        <v>52</v>
      </c>
      <c r="AA172" s="61">
        <v>78</v>
      </c>
      <c r="AB172" s="61">
        <v>52</v>
      </c>
      <c r="AC172" s="61">
        <v>59</v>
      </c>
      <c r="AD172" s="61">
        <v>18</v>
      </c>
      <c r="AE172" s="61">
        <v>9</v>
      </c>
      <c r="AF172" s="61">
        <v>13</v>
      </c>
      <c r="AG172" s="99">
        <v>82.857142857142861</v>
      </c>
      <c r="AH172" s="99">
        <v>31.428571428571427</v>
      </c>
      <c r="AI172" s="99" t="s">
        <v>63</v>
      </c>
    </row>
    <row r="173" spans="1:35" ht="15" customHeight="1" x14ac:dyDescent="0.2">
      <c r="A173" s="46">
        <v>171</v>
      </c>
      <c r="B173" s="79" t="s">
        <v>63</v>
      </c>
      <c r="C173" s="46" t="s">
        <v>280</v>
      </c>
      <c r="D173" s="46" t="s">
        <v>333</v>
      </c>
      <c r="E173" s="47" t="s">
        <v>279</v>
      </c>
      <c r="F173" s="46" t="s">
        <v>328</v>
      </c>
      <c r="G173" s="47">
        <v>30.65</v>
      </c>
      <c r="H173" s="47">
        <v>27.29</v>
      </c>
      <c r="I173" s="47">
        <v>7.19</v>
      </c>
      <c r="J173" s="47">
        <v>34.869999999999997</v>
      </c>
      <c r="K173" s="58">
        <v>76.2</v>
      </c>
      <c r="L173" s="58">
        <v>53.7</v>
      </c>
      <c r="M173" s="58">
        <v>51</v>
      </c>
      <c r="N173" s="83">
        <v>2.61</v>
      </c>
      <c r="O173" s="46">
        <v>80</v>
      </c>
      <c r="P173" s="46">
        <v>80</v>
      </c>
      <c r="Q173" s="46">
        <v>22.5</v>
      </c>
      <c r="R173" s="46">
        <v>162</v>
      </c>
      <c r="S173" s="46">
        <v>72</v>
      </c>
      <c r="T173" s="59">
        <v>94.2</v>
      </c>
      <c r="U173" s="59">
        <v>74.099999999999994</v>
      </c>
      <c r="V173" s="59">
        <v>169.5</v>
      </c>
      <c r="W173" s="49">
        <v>7.8</v>
      </c>
      <c r="X173" s="60">
        <v>31.6</v>
      </c>
      <c r="Y173" s="61">
        <v>76</v>
      </c>
      <c r="Z173" s="61">
        <v>44</v>
      </c>
      <c r="AA173" s="61">
        <v>74</v>
      </c>
      <c r="AB173" s="61">
        <v>48</v>
      </c>
      <c r="AC173" s="61">
        <v>67</v>
      </c>
      <c r="AD173" s="61">
        <v>7</v>
      </c>
      <c r="AE173" s="61">
        <v>12</v>
      </c>
      <c r="AF173" s="61">
        <v>14</v>
      </c>
      <c r="AG173" s="99">
        <v>63.513513513513509</v>
      </c>
      <c r="AH173" s="99">
        <v>33.333333333333329</v>
      </c>
      <c r="AI173" s="99" t="s">
        <v>63</v>
      </c>
    </row>
    <row r="174" spans="1:35" ht="15" customHeight="1" x14ac:dyDescent="0.2">
      <c r="A174" s="70">
        <v>172</v>
      </c>
      <c r="B174" s="79" t="s">
        <v>63</v>
      </c>
      <c r="C174" s="46" t="s">
        <v>281</v>
      </c>
      <c r="D174" s="46" t="s">
        <v>334</v>
      </c>
      <c r="E174" s="47" t="s">
        <v>279</v>
      </c>
      <c r="F174" s="46" t="s">
        <v>328</v>
      </c>
      <c r="G174" s="47">
        <v>30.65</v>
      </c>
      <c r="H174" s="47">
        <v>27.29</v>
      </c>
      <c r="I174" s="47">
        <v>7.19</v>
      </c>
      <c r="J174" s="47">
        <v>34.869999999999997</v>
      </c>
      <c r="K174" s="58">
        <v>81.900000000000006</v>
      </c>
      <c r="L174" s="58">
        <v>59.9</v>
      </c>
      <c r="M174" s="58">
        <v>58.3</v>
      </c>
      <c r="N174" s="83">
        <v>3.56</v>
      </c>
      <c r="O174" s="46">
        <v>60</v>
      </c>
      <c r="P174" s="46">
        <v>75</v>
      </c>
      <c r="Q174" s="46">
        <v>45</v>
      </c>
      <c r="R174" s="46">
        <v>303</v>
      </c>
      <c r="S174" s="46">
        <v>213</v>
      </c>
      <c r="T174" s="59">
        <v>89.5</v>
      </c>
      <c r="U174" s="59">
        <v>82.4</v>
      </c>
      <c r="V174" s="59">
        <v>142.9</v>
      </c>
      <c r="W174" s="49">
        <v>5.3</v>
      </c>
      <c r="X174" s="60">
        <v>38.9</v>
      </c>
      <c r="Y174" s="61">
        <v>91</v>
      </c>
      <c r="Z174" s="61">
        <v>58</v>
      </c>
      <c r="AA174" s="61">
        <v>59</v>
      </c>
      <c r="AB174" s="61">
        <v>49</v>
      </c>
      <c r="AC174" s="61">
        <v>52</v>
      </c>
      <c r="AD174" s="61">
        <v>7</v>
      </c>
      <c r="AE174" s="61">
        <v>11</v>
      </c>
      <c r="AF174" s="61">
        <v>31</v>
      </c>
      <c r="AG174" s="99">
        <v>83.78378378378379</v>
      </c>
      <c r="AH174" s="99">
        <v>28.378378378378379</v>
      </c>
      <c r="AI174" s="99" t="s">
        <v>63</v>
      </c>
    </row>
    <row r="175" spans="1:35" ht="15" customHeight="1" x14ac:dyDescent="0.2">
      <c r="A175" s="46">
        <v>173</v>
      </c>
      <c r="B175" s="79">
        <v>43235</v>
      </c>
      <c r="C175" s="46" t="s">
        <v>282</v>
      </c>
      <c r="D175" s="46" t="s">
        <v>259</v>
      </c>
      <c r="E175" s="47" t="s">
        <v>279</v>
      </c>
      <c r="F175" s="46" t="s">
        <v>329</v>
      </c>
      <c r="G175" s="47">
        <v>24.49</v>
      </c>
      <c r="H175" s="47">
        <v>34.32</v>
      </c>
      <c r="I175" s="47">
        <v>22.6</v>
      </c>
      <c r="J175" s="47">
        <v>18.600000000000001</v>
      </c>
      <c r="K175" s="58">
        <v>70.8</v>
      </c>
      <c r="L175" s="58">
        <v>97</v>
      </c>
      <c r="M175" s="58">
        <v>44.6</v>
      </c>
      <c r="N175" s="83">
        <v>0.44</v>
      </c>
      <c r="O175" s="46">
        <v>50</v>
      </c>
      <c r="P175" s="46">
        <v>75</v>
      </c>
      <c r="Q175" s="46">
        <v>37.5</v>
      </c>
      <c r="R175" s="46">
        <v>140.6</v>
      </c>
      <c r="S175" s="46">
        <v>90.6</v>
      </c>
      <c r="T175" s="59">
        <v>114.9</v>
      </c>
      <c r="U175" s="59">
        <v>106.6</v>
      </c>
      <c r="V175" s="59">
        <v>176.8</v>
      </c>
      <c r="W175" s="49">
        <v>6.8</v>
      </c>
      <c r="X175" s="60">
        <v>34.200000000000003</v>
      </c>
      <c r="Y175" s="61">
        <v>91</v>
      </c>
      <c r="Z175" s="61">
        <v>60</v>
      </c>
      <c r="AA175" s="61">
        <v>83</v>
      </c>
      <c r="AB175" s="61">
        <v>77</v>
      </c>
      <c r="AC175" s="61">
        <v>80</v>
      </c>
      <c r="AD175" s="61">
        <v>3</v>
      </c>
      <c r="AE175" s="61">
        <v>6</v>
      </c>
      <c r="AF175" s="61">
        <v>12</v>
      </c>
      <c r="AG175" s="99">
        <v>72.307692307692307</v>
      </c>
      <c r="AH175" s="99">
        <v>30.76923076923077</v>
      </c>
      <c r="AI175" s="99" t="s">
        <v>63</v>
      </c>
    </row>
    <row r="176" spans="1:35" ht="15" customHeight="1" x14ac:dyDescent="0.2">
      <c r="A176" s="46">
        <v>174</v>
      </c>
      <c r="B176" s="79" t="s">
        <v>63</v>
      </c>
      <c r="C176" s="46" t="s">
        <v>283</v>
      </c>
      <c r="D176" s="46" t="s">
        <v>333</v>
      </c>
      <c r="E176" s="47" t="s">
        <v>279</v>
      </c>
      <c r="F176" s="46" t="s">
        <v>329</v>
      </c>
      <c r="G176" s="47">
        <v>24.49</v>
      </c>
      <c r="H176" s="47">
        <v>34.32</v>
      </c>
      <c r="I176" s="47">
        <v>22.6</v>
      </c>
      <c r="J176" s="47">
        <v>18.600000000000001</v>
      </c>
      <c r="K176" s="58">
        <v>74.599999999999994</v>
      </c>
      <c r="L176" s="58">
        <v>48.8</v>
      </c>
      <c r="M176" s="58">
        <v>39.200000000000003</v>
      </c>
      <c r="N176" s="83">
        <v>3.81</v>
      </c>
      <c r="O176" s="46">
        <v>70</v>
      </c>
      <c r="P176" s="46">
        <v>80</v>
      </c>
      <c r="Q176" s="46">
        <v>41.5</v>
      </c>
      <c r="R176" s="46">
        <v>298.8</v>
      </c>
      <c r="S176" s="46">
        <v>208.8</v>
      </c>
      <c r="T176" s="59">
        <v>81.2</v>
      </c>
      <c r="U176" s="59">
        <v>64.7</v>
      </c>
      <c r="V176" s="59">
        <v>144.80000000000001</v>
      </c>
      <c r="W176" s="49">
        <v>6.9</v>
      </c>
      <c r="X176" s="60">
        <v>31</v>
      </c>
      <c r="Y176" s="61">
        <v>78</v>
      </c>
      <c r="Z176" s="61">
        <v>45</v>
      </c>
      <c r="AA176" s="61">
        <v>71</v>
      </c>
      <c r="AB176" s="61">
        <v>46</v>
      </c>
      <c r="AC176" s="61">
        <v>60</v>
      </c>
      <c r="AD176" s="61">
        <v>12</v>
      </c>
      <c r="AE176" s="61">
        <v>17</v>
      </c>
      <c r="AF176" s="61">
        <v>11</v>
      </c>
      <c r="AG176" s="99">
        <v>62.666666666666671</v>
      </c>
      <c r="AH176" s="99">
        <v>20.27027027027027</v>
      </c>
      <c r="AI176" s="99">
        <v>163.66666666666666</v>
      </c>
    </row>
    <row r="177" spans="1:35" ht="15" customHeight="1" x14ac:dyDescent="0.2">
      <c r="A177" s="70">
        <v>175</v>
      </c>
      <c r="B177" s="79">
        <v>43235</v>
      </c>
      <c r="C177" s="46" t="s">
        <v>284</v>
      </c>
      <c r="D177" s="46" t="s">
        <v>259</v>
      </c>
      <c r="E177" s="47" t="s">
        <v>138</v>
      </c>
      <c r="F177" s="46" t="s">
        <v>330</v>
      </c>
      <c r="G177" s="47">
        <v>11.19</v>
      </c>
      <c r="H177" s="47">
        <v>31.95</v>
      </c>
      <c r="I177" s="47">
        <v>34.119999999999997</v>
      </c>
      <c r="J177" s="47">
        <v>22.74</v>
      </c>
      <c r="K177" s="58">
        <v>58.8</v>
      </c>
      <c r="L177" s="58">
        <v>98.9</v>
      </c>
      <c r="M177" s="58">
        <v>45</v>
      </c>
      <c r="N177" s="83">
        <v>0.51</v>
      </c>
      <c r="O177" s="46">
        <v>70</v>
      </c>
      <c r="P177" s="46">
        <v>70</v>
      </c>
      <c r="Q177" s="46">
        <v>57.5</v>
      </c>
      <c r="R177" s="46">
        <v>201.2</v>
      </c>
      <c r="S177" s="46">
        <v>151</v>
      </c>
      <c r="T177" s="59">
        <v>93</v>
      </c>
      <c r="U177" s="59">
        <v>89.2</v>
      </c>
      <c r="V177" s="59">
        <v>114.3</v>
      </c>
      <c r="W177" s="49">
        <v>3.4</v>
      </c>
      <c r="X177" s="60">
        <v>39.700000000000003</v>
      </c>
      <c r="Y177" s="61">
        <v>95</v>
      </c>
      <c r="Z177" s="61">
        <v>77</v>
      </c>
      <c r="AA177" s="61">
        <v>50</v>
      </c>
      <c r="AB177" s="61">
        <v>41</v>
      </c>
      <c r="AC177" s="61">
        <v>41</v>
      </c>
      <c r="AD177" s="61">
        <v>9</v>
      </c>
      <c r="AE177" s="61">
        <v>9</v>
      </c>
      <c r="AF177" s="61">
        <v>41</v>
      </c>
      <c r="AG177" s="99">
        <v>68.852459016393439</v>
      </c>
      <c r="AH177" s="99">
        <v>32.786885245901637</v>
      </c>
      <c r="AI177" s="99" t="s">
        <v>63</v>
      </c>
    </row>
    <row r="178" spans="1:35" ht="15" customHeight="1" x14ac:dyDescent="0.2">
      <c r="A178" s="46">
        <v>176</v>
      </c>
      <c r="B178" s="79" t="s">
        <v>63</v>
      </c>
      <c r="C178" s="46" t="s">
        <v>285</v>
      </c>
      <c r="D178" s="46" t="s">
        <v>333</v>
      </c>
      <c r="E178" s="47" t="s">
        <v>138</v>
      </c>
      <c r="F178" s="46" t="s">
        <v>330</v>
      </c>
      <c r="G178" s="47">
        <v>11.19</v>
      </c>
      <c r="H178" s="47">
        <v>31.95</v>
      </c>
      <c r="I178" s="47">
        <v>34.119999999999997</v>
      </c>
      <c r="J178" s="47">
        <v>22.74</v>
      </c>
      <c r="K178" s="58">
        <v>75.599999999999994</v>
      </c>
      <c r="L178" s="58">
        <v>59.1</v>
      </c>
      <c r="M178" s="58">
        <v>41.3</v>
      </c>
      <c r="N178" s="83">
        <v>3.53</v>
      </c>
      <c r="O178" s="46">
        <v>75</v>
      </c>
      <c r="P178" s="46">
        <v>75</v>
      </c>
      <c r="Q178" s="46">
        <v>21</v>
      </c>
      <c r="R178" s="46">
        <v>141.69999999999999</v>
      </c>
      <c r="S178" s="46">
        <v>51.75</v>
      </c>
      <c r="T178" s="59">
        <v>97.7</v>
      </c>
      <c r="U178" s="59">
        <v>88</v>
      </c>
      <c r="V178" s="59">
        <v>162.30000000000001</v>
      </c>
      <c r="W178" s="49">
        <v>7</v>
      </c>
      <c r="X178" s="60">
        <v>37.799999999999997</v>
      </c>
      <c r="Y178" s="61">
        <v>88</v>
      </c>
      <c r="Z178" s="61">
        <v>54</v>
      </c>
      <c r="AA178" s="61">
        <v>39</v>
      </c>
      <c r="AB178" s="61">
        <v>30</v>
      </c>
      <c r="AC178" s="61">
        <v>33</v>
      </c>
      <c r="AD178" s="61">
        <v>6</v>
      </c>
      <c r="AE178" s="61">
        <v>22</v>
      </c>
      <c r="AF178" s="61">
        <v>39</v>
      </c>
      <c r="AG178" s="99">
        <v>78.260869565217391</v>
      </c>
      <c r="AH178" s="99">
        <v>42.028985507246375</v>
      </c>
      <c r="AI178" s="99">
        <v>167.18181818181819</v>
      </c>
    </row>
    <row r="179" spans="1:35" ht="15" customHeight="1" x14ac:dyDescent="0.2">
      <c r="A179" s="46">
        <v>177</v>
      </c>
      <c r="B179" s="79" t="s">
        <v>63</v>
      </c>
      <c r="C179" s="46" t="s">
        <v>286</v>
      </c>
      <c r="D179" s="46" t="s">
        <v>335</v>
      </c>
      <c r="E179" s="47" t="s">
        <v>138</v>
      </c>
      <c r="F179" s="46" t="s">
        <v>330</v>
      </c>
      <c r="G179" s="47">
        <v>11.19</v>
      </c>
      <c r="H179" s="47">
        <v>31.95</v>
      </c>
      <c r="I179" s="47">
        <v>34.119999999999997</v>
      </c>
      <c r="J179" s="47">
        <v>22.74</v>
      </c>
      <c r="K179" s="58">
        <v>82.6</v>
      </c>
      <c r="L179" s="58">
        <v>68.900000000000006</v>
      </c>
      <c r="M179" s="58">
        <v>58.5</v>
      </c>
      <c r="N179" s="83">
        <v>1.29</v>
      </c>
      <c r="O179" s="46">
        <v>70</v>
      </c>
      <c r="P179" s="46">
        <v>70</v>
      </c>
      <c r="Q179" s="46">
        <v>30</v>
      </c>
      <c r="R179" s="46">
        <v>189</v>
      </c>
      <c r="S179" s="46">
        <v>99</v>
      </c>
      <c r="T179" s="59">
        <v>128.30000000000001</v>
      </c>
      <c r="U179" s="59">
        <v>117.2</v>
      </c>
      <c r="V179" s="59">
        <v>205.2</v>
      </c>
      <c r="W179" s="49">
        <v>7.2</v>
      </c>
      <c r="X179" s="60">
        <v>40.299999999999997</v>
      </c>
      <c r="Y179" s="61">
        <v>89</v>
      </c>
      <c r="Z179" s="61">
        <v>57</v>
      </c>
      <c r="AA179" s="61">
        <v>61</v>
      </c>
      <c r="AB179" s="61">
        <v>51</v>
      </c>
      <c r="AC179" s="61">
        <v>56</v>
      </c>
      <c r="AD179" s="61">
        <v>5</v>
      </c>
      <c r="AE179" s="61">
        <v>15</v>
      </c>
      <c r="AF179" s="61">
        <v>24</v>
      </c>
      <c r="AG179" s="99">
        <v>79.032258064516128</v>
      </c>
      <c r="AH179" s="99">
        <v>38.70967741935484</v>
      </c>
      <c r="AI179" s="99" t="s">
        <v>63</v>
      </c>
    </row>
    <row r="180" spans="1:35" ht="15" customHeight="1" x14ac:dyDescent="0.2">
      <c r="A180" s="70">
        <v>178</v>
      </c>
      <c r="B180" s="79">
        <v>43235</v>
      </c>
      <c r="C180" s="46" t="s">
        <v>287</v>
      </c>
      <c r="D180" s="46" t="s">
        <v>259</v>
      </c>
      <c r="E180" s="47" t="s">
        <v>404</v>
      </c>
      <c r="F180" s="46">
        <v>140513</v>
      </c>
      <c r="G180" s="47">
        <v>33.04</v>
      </c>
      <c r="H180" s="47">
        <v>25.28</v>
      </c>
      <c r="I180" s="47">
        <v>30.16</v>
      </c>
      <c r="J180" s="47">
        <v>11.53</v>
      </c>
      <c r="K180" s="58">
        <v>89.5</v>
      </c>
      <c r="L180" s="58">
        <v>99</v>
      </c>
      <c r="M180" s="58">
        <v>71.7</v>
      </c>
      <c r="N180" s="83">
        <v>0.17</v>
      </c>
      <c r="O180" s="46">
        <v>60</v>
      </c>
      <c r="P180" s="46">
        <v>75</v>
      </c>
      <c r="Q180" s="46">
        <v>25</v>
      </c>
      <c r="R180" s="46">
        <v>93.75</v>
      </c>
      <c r="S180" s="46">
        <v>33.75</v>
      </c>
      <c r="T180" s="59">
        <v>83.6</v>
      </c>
      <c r="U180" s="59">
        <v>75.3</v>
      </c>
      <c r="V180" s="59">
        <v>146</v>
      </c>
      <c r="W180" s="49">
        <v>7.2</v>
      </c>
      <c r="X180" s="60">
        <v>32.6</v>
      </c>
      <c r="Y180" s="61">
        <v>86</v>
      </c>
      <c r="Z180" s="61">
        <v>48</v>
      </c>
      <c r="AA180" s="61">
        <v>60</v>
      </c>
      <c r="AB180" s="61">
        <v>33</v>
      </c>
      <c r="AC180" s="61">
        <v>36</v>
      </c>
      <c r="AD180" s="61">
        <v>24</v>
      </c>
      <c r="AE180" s="61">
        <v>16</v>
      </c>
      <c r="AF180" s="61">
        <v>24</v>
      </c>
      <c r="AG180" s="99">
        <v>72.58064516129032</v>
      </c>
      <c r="AH180" s="99">
        <v>17.741935483870968</v>
      </c>
      <c r="AI180" s="99" t="s">
        <v>63</v>
      </c>
    </row>
    <row r="181" spans="1:35" ht="15" customHeight="1" x14ac:dyDescent="0.2">
      <c r="A181" s="46">
        <v>179</v>
      </c>
      <c r="B181" s="79" t="s">
        <v>63</v>
      </c>
      <c r="C181" s="46" t="s">
        <v>288</v>
      </c>
      <c r="D181" s="46" t="s">
        <v>335</v>
      </c>
      <c r="E181" s="47" t="s">
        <v>404</v>
      </c>
      <c r="F181" s="46">
        <v>140513</v>
      </c>
      <c r="G181" s="47">
        <v>33.04</v>
      </c>
      <c r="H181" s="47">
        <v>25.28</v>
      </c>
      <c r="I181" s="47">
        <v>30.16</v>
      </c>
      <c r="J181" s="47">
        <v>11.53</v>
      </c>
      <c r="K181" s="58">
        <v>93.2</v>
      </c>
      <c r="L181" s="58">
        <v>87</v>
      </c>
      <c r="M181" s="58">
        <v>74.099999999999994</v>
      </c>
      <c r="N181" s="83">
        <v>0.5</v>
      </c>
      <c r="O181" s="46">
        <v>80</v>
      </c>
      <c r="P181" s="46">
        <v>80</v>
      </c>
      <c r="Q181" s="46">
        <v>21</v>
      </c>
      <c r="R181" s="46">
        <v>151.19999999999999</v>
      </c>
      <c r="S181" s="46">
        <v>61.2</v>
      </c>
      <c r="T181" s="59">
        <v>99.6</v>
      </c>
      <c r="U181" s="59">
        <v>93</v>
      </c>
      <c r="V181" s="59">
        <v>149.9</v>
      </c>
      <c r="W181" s="49">
        <v>5.2</v>
      </c>
      <c r="X181" s="60">
        <v>40.6</v>
      </c>
      <c r="Y181" s="61">
        <v>92</v>
      </c>
      <c r="Z181" s="61">
        <v>63</v>
      </c>
      <c r="AA181" s="61">
        <v>74</v>
      </c>
      <c r="AB181" s="61">
        <v>67</v>
      </c>
      <c r="AC181" s="61">
        <v>69</v>
      </c>
      <c r="AD181" s="61">
        <v>5</v>
      </c>
      <c r="AE181" s="61">
        <v>7</v>
      </c>
      <c r="AF181" s="61">
        <v>20</v>
      </c>
      <c r="AG181" s="99">
        <v>78.94736842105263</v>
      </c>
      <c r="AH181" s="99">
        <v>24.561403508771928</v>
      </c>
      <c r="AI181" s="99">
        <v>110.5</v>
      </c>
    </row>
    <row r="182" spans="1:35" ht="15" customHeight="1" x14ac:dyDescent="0.2">
      <c r="A182" s="46">
        <v>180</v>
      </c>
      <c r="B182" s="79" t="s">
        <v>63</v>
      </c>
      <c r="C182" s="46" t="s">
        <v>219</v>
      </c>
      <c r="D182" s="46" t="s">
        <v>269</v>
      </c>
      <c r="E182" s="47" t="s">
        <v>404</v>
      </c>
      <c r="F182" s="46">
        <v>140513</v>
      </c>
      <c r="G182" s="47">
        <v>33.04</v>
      </c>
      <c r="H182" s="47">
        <v>25.28</v>
      </c>
      <c r="I182" s="47">
        <v>30.16</v>
      </c>
      <c r="J182" s="47">
        <v>11.53</v>
      </c>
      <c r="K182" s="58">
        <v>85.8</v>
      </c>
      <c r="L182" s="58">
        <v>76.400000000000006</v>
      </c>
      <c r="M182" s="58">
        <v>62.6</v>
      </c>
      <c r="N182" s="83">
        <v>1.64</v>
      </c>
      <c r="O182" s="46">
        <v>60</v>
      </c>
      <c r="P182" s="46">
        <v>80</v>
      </c>
      <c r="Q182" s="46">
        <v>24.5</v>
      </c>
      <c r="R182" s="46">
        <v>176</v>
      </c>
      <c r="S182" s="46">
        <v>86</v>
      </c>
      <c r="T182" s="59">
        <v>113.2</v>
      </c>
      <c r="U182" s="59">
        <v>100</v>
      </c>
      <c r="V182" s="59">
        <v>206.4</v>
      </c>
      <c r="W182" s="49">
        <v>7.9</v>
      </c>
      <c r="X182" s="60">
        <v>37.9</v>
      </c>
      <c r="Y182" s="61">
        <v>87</v>
      </c>
      <c r="Z182" s="61">
        <v>49</v>
      </c>
      <c r="AA182" s="61">
        <v>78</v>
      </c>
      <c r="AB182" s="61">
        <v>68</v>
      </c>
      <c r="AC182" s="61">
        <v>74</v>
      </c>
      <c r="AD182" s="61">
        <v>4</v>
      </c>
      <c r="AE182" s="61">
        <v>10</v>
      </c>
      <c r="AF182" s="61">
        <v>12</v>
      </c>
      <c r="AG182" s="99">
        <v>72.727272727272734</v>
      </c>
      <c r="AH182" s="99">
        <v>34.848484848484851</v>
      </c>
      <c r="AI182" s="99">
        <v>128.66666666666666</v>
      </c>
    </row>
    <row r="183" spans="1:35" ht="15" customHeight="1" x14ac:dyDescent="0.2">
      <c r="A183" s="70">
        <v>181</v>
      </c>
      <c r="B183" s="79" t="s">
        <v>63</v>
      </c>
      <c r="C183" s="46" t="s">
        <v>289</v>
      </c>
      <c r="D183" s="46" t="s">
        <v>335</v>
      </c>
      <c r="E183" s="47" t="s">
        <v>401</v>
      </c>
      <c r="F183" s="46">
        <v>210703</v>
      </c>
      <c r="G183" s="47">
        <v>16.7</v>
      </c>
      <c r="H183" s="47">
        <v>30.19</v>
      </c>
      <c r="I183" s="47">
        <v>28.8</v>
      </c>
      <c r="J183" s="47">
        <v>24.3</v>
      </c>
      <c r="K183" s="58">
        <v>93.7</v>
      </c>
      <c r="L183" s="58">
        <v>84.3</v>
      </c>
      <c r="M183" s="58">
        <v>83.4</v>
      </c>
      <c r="N183" s="83">
        <v>0.59</v>
      </c>
      <c r="O183" s="46">
        <v>85</v>
      </c>
      <c r="P183" s="46">
        <v>80</v>
      </c>
      <c r="Q183" s="46">
        <v>56.5</v>
      </c>
      <c r="R183" s="46">
        <v>406.8</v>
      </c>
      <c r="S183" s="46">
        <v>316.8</v>
      </c>
      <c r="T183" s="59">
        <v>106.2</v>
      </c>
      <c r="U183" s="59">
        <v>95.2</v>
      </c>
      <c r="V183" s="59">
        <v>184.1</v>
      </c>
      <c r="W183" s="49">
        <v>6.9</v>
      </c>
      <c r="X183" s="60">
        <v>40.4</v>
      </c>
      <c r="Y183" s="61">
        <v>88</v>
      </c>
      <c r="Z183" s="61">
        <v>52</v>
      </c>
      <c r="AA183" s="61">
        <v>84</v>
      </c>
      <c r="AB183" s="61">
        <v>72</v>
      </c>
      <c r="AC183" s="61">
        <v>78</v>
      </c>
      <c r="AD183" s="61">
        <v>6</v>
      </c>
      <c r="AE183" s="61">
        <v>8</v>
      </c>
      <c r="AF183" s="61">
        <v>8</v>
      </c>
      <c r="AG183" s="99">
        <v>65.079365079365076</v>
      </c>
      <c r="AH183" s="99">
        <v>9.67741935483871</v>
      </c>
      <c r="AI183" s="99" t="s">
        <v>63</v>
      </c>
    </row>
    <row r="184" spans="1:35" ht="15" customHeight="1" x14ac:dyDescent="0.2">
      <c r="A184" s="46">
        <v>182</v>
      </c>
      <c r="B184" s="79" t="s">
        <v>63</v>
      </c>
      <c r="C184" s="46" t="s">
        <v>218</v>
      </c>
      <c r="D184" s="46" t="s">
        <v>269</v>
      </c>
      <c r="E184" s="47" t="s">
        <v>401</v>
      </c>
      <c r="F184" s="46">
        <v>210703</v>
      </c>
      <c r="G184" s="47">
        <v>16.7</v>
      </c>
      <c r="H184" s="47">
        <v>30.19</v>
      </c>
      <c r="I184" s="47">
        <v>28.8</v>
      </c>
      <c r="J184" s="47">
        <v>24.3</v>
      </c>
      <c r="K184" s="58">
        <v>93.3</v>
      </c>
      <c r="L184" s="58">
        <v>83</v>
      </c>
      <c r="M184" s="58">
        <v>83.3</v>
      </c>
      <c r="N184" s="83">
        <v>1.07</v>
      </c>
      <c r="O184" s="46">
        <v>70</v>
      </c>
      <c r="P184" s="46">
        <v>80</v>
      </c>
      <c r="Q184" s="46">
        <v>34.6</v>
      </c>
      <c r="R184" s="46">
        <v>248</v>
      </c>
      <c r="S184" s="46">
        <v>158</v>
      </c>
      <c r="T184" s="59">
        <v>112.1</v>
      </c>
      <c r="U184" s="59">
        <v>98.4</v>
      </c>
      <c r="V184" s="59">
        <v>192.9</v>
      </c>
      <c r="W184" s="49">
        <v>7.8</v>
      </c>
      <c r="X184" s="60">
        <v>37.200000000000003</v>
      </c>
      <c r="Y184" s="61">
        <v>87</v>
      </c>
      <c r="Z184" s="61">
        <v>52</v>
      </c>
      <c r="AA184" s="61">
        <v>78</v>
      </c>
      <c r="AB184" s="61">
        <v>63</v>
      </c>
      <c r="AC184" s="61">
        <v>73</v>
      </c>
      <c r="AD184" s="61">
        <v>6</v>
      </c>
      <c r="AE184" s="61">
        <v>9</v>
      </c>
      <c r="AF184" s="61">
        <v>12</v>
      </c>
      <c r="AG184" s="99">
        <v>66.17647058823529</v>
      </c>
      <c r="AH184" s="99">
        <v>23.52941176470588</v>
      </c>
      <c r="AI184" s="99" t="s">
        <v>63</v>
      </c>
    </row>
    <row r="185" spans="1:35" ht="15" customHeight="1" x14ac:dyDescent="0.2">
      <c r="A185" s="46">
        <v>183</v>
      </c>
      <c r="B185" s="79" t="s">
        <v>63</v>
      </c>
      <c r="C185" s="46" t="s">
        <v>290</v>
      </c>
      <c r="D185" s="46" t="s">
        <v>332</v>
      </c>
      <c r="E185" s="47" t="s">
        <v>401</v>
      </c>
      <c r="F185" s="46">
        <v>210703</v>
      </c>
      <c r="G185" s="47">
        <v>16.7</v>
      </c>
      <c r="H185" s="47">
        <v>30.19</v>
      </c>
      <c r="I185" s="47">
        <v>28.8</v>
      </c>
      <c r="J185" s="47">
        <v>24.3</v>
      </c>
      <c r="K185" s="58">
        <v>91.6</v>
      </c>
      <c r="L185" s="58">
        <v>86.3</v>
      </c>
      <c r="M185" s="58">
        <v>74.599999999999994</v>
      </c>
      <c r="N185" s="83">
        <v>2.65</v>
      </c>
      <c r="O185" s="46">
        <v>70</v>
      </c>
      <c r="P185" s="46">
        <v>80</v>
      </c>
      <c r="Q185" s="46">
        <v>19</v>
      </c>
      <c r="R185" s="46">
        <v>136.80000000000001</v>
      </c>
      <c r="S185" s="46">
        <v>46.5</v>
      </c>
      <c r="T185" s="59">
        <v>99.2</v>
      </c>
      <c r="U185" s="59">
        <v>87.5</v>
      </c>
      <c r="V185" s="59">
        <v>166.7</v>
      </c>
      <c r="W185" s="49">
        <v>7.8</v>
      </c>
      <c r="X185" s="60">
        <v>29</v>
      </c>
      <c r="Y185" s="61">
        <v>86</v>
      </c>
      <c r="Z185" s="61">
        <v>53</v>
      </c>
      <c r="AA185" s="61">
        <v>32</v>
      </c>
      <c r="AB185" s="61">
        <v>26</v>
      </c>
      <c r="AC185" s="61">
        <v>27</v>
      </c>
      <c r="AD185" s="61">
        <v>5</v>
      </c>
      <c r="AE185" s="61">
        <v>37</v>
      </c>
      <c r="AF185" s="61">
        <v>31</v>
      </c>
      <c r="AG185" s="99">
        <v>75.384615384615387</v>
      </c>
      <c r="AH185" s="99">
        <v>18.461538461538463</v>
      </c>
      <c r="AI185" s="99" t="s">
        <v>63</v>
      </c>
    </row>
    <row r="186" spans="1:35" ht="15" customHeight="1" x14ac:dyDescent="0.2">
      <c r="A186" s="70">
        <v>184</v>
      </c>
      <c r="B186" s="79" t="s">
        <v>63</v>
      </c>
      <c r="C186" s="46" t="s">
        <v>291</v>
      </c>
      <c r="D186" s="46" t="s">
        <v>334</v>
      </c>
      <c r="E186" s="47" t="s">
        <v>401</v>
      </c>
      <c r="F186" s="46">
        <v>210703</v>
      </c>
      <c r="G186" s="47">
        <v>16.7</v>
      </c>
      <c r="H186" s="47">
        <v>30.19</v>
      </c>
      <c r="I186" s="47">
        <v>28.8</v>
      </c>
      <c r="J186" s="47">
        <v>24.3</v>
      </c>
      <c r="K186" s="58">
        <v>94</v>
      </c>
      <c r="L186" s="58">
        <v>85.2</v>
      </c>
      <c r="M186" s="58">
        <v>87.4</v>
      </c>
      <c r="N186" s="83">
        <v>3.33</v>
      </c>
      <c r="O186" s="46">
        <v>70</v>
      </c>
      <c r="P186" s="46">
        <v>85</v>
      </c>
      <c r="Q186" s="46">
        <v>41.5</v>
      </c>
      <c r="R186" s="46">
        <v>317</v>
      </c>
      <c r="S186" s="46">
        <v>227</v>
      </c>
      <c r="T186" s="59">
        <v>117.2</v>
      </c>
      <c r="U186" s="59">
        <v>101.8</v>
      </c>
      <c r="V186" s="59">
        <v>199.6</v>
      </c>
      <c r="W186" s="56">
        <v>9.1</v>
      </c>
      <c r="X186" s="56">
        <v>28.8</v>
      </c>
      <c r="Y186" s="56">
        <v>85</v>
      </c>
      <c r="Z186" s="56">
        <v>51</v>
      </c>
      <c r="AA186" s="61">
        <v>71</v>
      </c>
      <c r="AB186" s="61">
        <v>59</v>
      </c>
      <c r="AC186" s="61">
        <v>66</v>
      </c>
      <c r="AD186" s="61">
        <v>6</v>
      </c>
      <c r="AE186" s="61">
        <v>18</v>
      </c>
      <c r="AF186" s="61">
        <v>11</v>
      </c>
      <c r="AG186" s="99">
        <v>70.833333333333343</v>
      </c>
      <c r="AH186" s="99">
        <v>31.944444444444443</v>
      </c>
      <c r="AI186" s="99">
        <v>145.5</v>
      </c>
    </row>
    <row r="187" spans="1:35" ht="15" customHeight="1" x14ac:dyDescent="0.2">
      <c r="A187" s="127">
        <v>185</v>
      </c>
      <c r="B187" s="148">
        <v>42201</v>
      </c>
      <c r="C187" s="149">
        <v>135</v>
      </c>
      <c r="D187" s="149">
        <v>26</v>
      </c>
      <c r="E187" s="150" t="s">
        <v>401</v>
      </c>
      <c r="F187" s="149">
        <v>1305</v>
      </c>
      <c r="G187" s="150">
        <v>26.32</v>
      </c>
      <c r="H187" s="150">
        <v>15.76</v>
      </c>
      <c r="I187" s="150">
        <v>21.64</v>
      </c>
      <c r="J187" s="150">
        <v>36.29</v>
      </c>
      <c r="K187" s="110">
        <v>90.4</v>
      </c>
      <c r="L187" s="110">
        <v>65.900000000000006</v>
      </c>
      <c r="M187" s="110">
        <v>78.599999999999994</v>
      </c>
      <c r="N187" s="111">
        <v>1.34</v>
      </c>
      <c r="O187" s="149">
        <v>80</v>
      </c>
      <c r="P187" s="149">
        <v>70</v>
      </c>
      <c r="Q187" s="149">
        <v>21</v>
      </c>
      <c r="R187" s="149">
        <v>132</v>
      </c>
      <c r="S187" s="149">
        <v>42</v>
      </c>
      <c r="T187" s="112">
        <v>112.2</v>
      </c>
      <c r="U187" s="112">
        <v>94.5</v>
      </c>
      <c r="V187" s="112">
        <v>212.3</v>
      </c>
      <c r="W187" s="112">
        <v>9</v>
      </c>
      <c r="X187" s="112">
        <v>34.200000000000003</v>
      </c>
      <c r="Y187" s="112">
        <v>82</v>
      </c>
      <c r="Z187" s="112">
        <v>44</v>
      </c>
      <c r="AA187" s="112">
        <v>45</v>
      </c>
      <c r="AB187" s="112">
        <v>37</v>
      </c>
      <c r="AC187" s="112">
        <v>44</v>
      </c>
      <c r="AD187" s="112">
        <v>1</v>
      </c>
      <c r="AE187" s="112">
        <v>6</v>
      </c>
      <c r="AF187" s="112">
        <v>49</v>
      </c>
      <c r="AG187" s="113">
        <v>82.716049382716051</v>
      </c>
      <c r="AH187" s="113">
        <v>33.333333333333329</v>
      </c>
      <c r="AI187" s="113">
        <v>188.75</v>
      </c>
    </row>
    <row r="188" spans="1:35" ht="15" customHeight="1" x14ac:dyDescent="0.2">
      <c r="A188" s="127">
        <v>186</v>
      </c>
      <c r="B188" s="151">
        <v>42237</v>
      </c>
      <c r="C188" s="124">
        <v>180</v>
      </c>
      <c r="D188" s="124">
        <v>33</v>
      </c>
      <c r="E188" s="123" t="s">
        <v>401</v>
      </c>
      <c r="F188" s="124">
        <v>1305</v>
      </c>
      <c r="G188" s="123">
        <v>26.32</v>
      </c>
      <c r="H188" s="123">
        <v>15.76</v>
      </c>
      <c r="I188" s="123">
        <v>21.64</v>
      </c>
      <c r="J188" s="123">
        <v>36.29</v>
      </c>
      <c r="K188" s="114">
        <v>93.1</v>
      </c>
      <c r="L188" s="114">
        <v>70.5</v>
      </c>
      <c r="M188" s="114">
        <v>79</v>
      </c>
      <c r="N188" s="115">
        <v>4.7999999999999996E-3</v>
      </c>
      <c r="O188" s="124">
        <v>75</v>
      </c>
      <c r="P188" s="124">
        <v>75</v>
      </c>
      <c r="Q188" s="124">
        <v>63</v>
      </c>
      <c r="R188" s="124">
        <v>425</v>
      </c>
      <c r="S188" s="124">
        <v>335</v>
      </c>
      <c r="T188" s="116">
        <v>123.7</v>
      </c>
      <c r="U188" s="116">
        <v>103.7</v>
      </c>
      <c r="V188" s="116">
        <v>218.5</v>
      </c>
      <c r="W188" s="116">
        <v>9.4</v>
      </c>
      <c r="X188" s="116">
        <v>29.8</v>
      </c>
      <c r="Y188" s="116">
        <v>82</v>
      </c>
      <c r="Z188" s="116">
        <v>48</v>
      </c>
      <c r="AA188" s="116">
        <v>74</v>
      </c>
      <c r="AB188" s="116">
        <v>60</v>
      </c>
      <c r="AC188" s="116">
        <v>70</v>
      </c>
      <c r="AD188" s="116">
        <v>4</v>
      </c>
      <c r="AE188" s="116">
        <v>9</v>
      </c>
      <c r="AF188" s="116">
        <v>17</v>
      </c>
      <c r="AG188" s="117">
        <v>79.012345679012299</v>
      </c>
      <c r="AH188" s="117">
        <v>16.049382716049383</v>
      </c>
      <c r="AI188" s="117" t="s">
        <v>63</v>
      </c>
    </row>
    <row r="189" spans="1:35" ht="15" customHeight="1" x14ac:dyDescent="0.2">
      <c r="A189" s="127">
        <v>187</v>
      </c>
      <c r="B189" s="151">
        <v>42244</v>
      </c>
      <c r="C189" s="124">
        <v>191</v>
      </c>
      <c r="D189" s="124">
        <v>34</v>
      </c>
      <c r="E189" s="123" t="s">
        <v>401</v>
      </c>
      <c r="F189" s="124">
        <v>1305</v>
      </c>
      <c r="G189" s="123">
        <v>26.32</v>
      </c>
      <c r="H189" s="123">
        <v>15.76</v>
      </c>
      <c r="I189" s="123">
        <v>21.64</v>
      </c>
      <c r="J189" s="123">
        <v>36.29</v>
      </c>
      <c r="K189" s="114">
        <v>90.4</v>
      </c>
      <c r="L189" s="114">
        <v>31.2</v>
      </c>
      <c r="M189" s="114">
        <v>82.3</v>
      </c>
      <c r="N189" s="115">
        <v>3.6</v>
      </c>
      <c r="O189" s="124">
        <v>80</v>
      </c>
      <c r="P189" s="124">
        <v>65</v>
      </c>
      <c r="Q189" s="124">
        <v>49</v>
      </c>
      <c r="R189" s="124">
        <v>286</v>
      </c>
      <c r="S189" s="124">
        <v>197</v>
      </c>
      <c r="T189" s="116">
        <v>96.4</v>
      </c>
      <c r="U189" s="116">
        <v>81.099999999999994</v>
      </c>
      <c r="V189" s="116">
        <v>181.9</v>
      </c>
      <c r="W189" s="116">
        <v>8.1999999999999993</v>
      </c>
      <c r="X189" s="116">
        <v>28.4</v>
      </c>
      <c r="Y189" s="116">
        <v>82</v>
      </c>
      <c r="Z189" s="116">
        <v>47</v>
      </c>
      <c r="AA189" s="116">
        <v>41</v>
      </c>
      <c r="AB189" s="116">
        <v>30</v>
      </c>
      <c r="AC189" s="116">
        <v>37</v>
      </c>
      <c r="AD189" s="116">
        <v>3</v>
      </c>
      <c r="AE189" s="116">
        <v>26</v>
      </c>
      <c r="AF189" s="116">
        <v>34</v>
      </c>
      <c r="AG189" s="117">
        <v>76.923076923076934</v>
      </c>
      <c r="AH189" s="117">
        <v>20.253164556962027</v>
      </c>
      <c r="AI189" s="117">
        <v>184.5</v>
      </c>
    </row>
    <row r="190" spans="1:35" ht="15" customHeight="1" x14ac:dyDescent="0.2">
      <c r="A190" s="127">
        <v>188</v>
      </c>
      <c r="B190" s="151">
        <v>42262</v>
      </c>
      <c r="C190" s="124">
        <v>205</v>
      </c>
      <c r="D190" s="124">
        <v>36</v>
      </c>
      <c r="E190" s="123" t="s">
        <v>401</v>
      </c>
      <c r="F190" s="124">
        <v>130503</v>
      </c>
      <c r="G190" s="123">
        <v>26.32</v>
      </c>
      <c r="H190" s="123">
        <v>15.76</v>
      </c>
      <c r="I190" s="123">
        <v>21.64</v>
      </c>
      <c r="J190" s="123">
        <v>36.29</v>
      </c>
      <c r="K190" s="114">
        <v>94.9</v>
      </c>
      <c r="L190" s="114">
        <v>79.099999999999994</v>
      </c>
      <c r="M190" s="114">
        <v>76.7</v>
      </c>
      <c r="N190" s="115">
        <v>1.2999999999999999E-2</v>
      </c>
      <c r="O190" s="124">
        <v>75</v>
      </c>
      <c r="P190" s="124">
        <v>75</v>
      </c>
      <c r="Q190" s="124">
        <v>57.5</v>
      </c>
      <c r="R190" s="124">
        <v>366</v>
      </c>
      <c r="S190" s="124">
        <v>281</v>
      </c>
      <c r="T190" s="118">
        <v>55.5</v>
      </c>
      <c r="U190" s="118">
        <v>48.8</v>
      </c>
      <c r="V190" s="118">
        <v>84.8</v>
      </c>
      <c r="W190" s="118">
        <v>6.5</v>
      </c>
      <c r="X190" s="119">
        <v>29.9</v>
      </c>
      <c r="Y190" s="120">
        <v>90</v>
      </c>
      <c r="Z190" s="120">
        <v>69</v>
      </c>
      <c r="AA190" s="120">
        <v>50</v>
      </c>
      <c r="AB190" s="120">
        <v>15</v>
      </c>
      <c r="AC190" s="120">
        <v>18</v>
      </c>
      <c r="AD190" s="120">
        <v>31</v>
      </c>
      <c r="AE190" s="120">
        <v>37</v>
      </c>
      <c r="AF190" s="120">
        <v>13</v>
      </c>
      <c r="AG190" s="121">
        <v>77.027027027027032</v>
      </c>
      <c r="AH190" s="121">
        <v>27.027027027027028</v>
      </c>
      <c r="AI190" s="121" t="s">
        <v>63</v>
      </c>
    </row>
    <row r="191" spans="1:35" ht="15" customHeight="1" x14ac:dyDescent="0.2">
      <c r="A191" s="127">
        <v>189</v>
      </c>
      <c r="B191" s="151">
        <v>42278</v>
      </c>
      <c r="C191" s="124">
        <v>227</v>
      </c>
      <c r="D191" s="124">
        <v>38</v>
      </c>
      <c r="E191" s="123" t="s">
        <v>401</v>
      </c>
      <c r="F191" s="124">
        <v>130503</v>
      </c>
      <c r="G191" s="123">
        <v>26.32</v>
      </c>
      <c r="H191" s="123">
        <v>15.76</v>
      </c>
      <c r="I191" s="123">
        <v>21.64</v>
      </c>
      <c r="J191" s="123">
        <v>36.29</v>
      </c>
      <c r="K191" s="114">
        <v>90.3</v>
      </c>
      <c r="L191" s="114">
        <v>68.8</v>
      </c>
      <c r="M191" s="114">
        <v>86.2</v>
      </c>
      <c r="N191" s="115">
        <v>0</v>
      </c>
      <c r="O191" s="124">
        <v>70</v>
      </c>
      <c r="P191" s="124">
        <v>80</v>
      </c>
      <c r="Q191" s="124">
        <v>40</v>
      </c>
      <c r="R191" s="124">
        <v>272</v>
      </c>
      <c r="S191" s="124">
        <v>187</v>
      </c>
      <c r="T191" s="118">
        <v>104.5</v>
      </c>
      <c r="U191" s="118">
        <v>92.1</v>
      </c>
      <c r="V191" s="118">
        <v>181.4</v>
      </c>
      <c r="W191" s="118">
        <v>6.8</v>
      </c>
      <c r="X191" s="119">
        <v>40.1</v>
      </c>
      <c r="Y191" s="120">
        <v>86</v>
      </c>
      <c r="Z191" s="120">
        <v>51</v>
      </c>
      <c r="AA191" s="120">
        <v>63</v>
      </c>
      <c r="AB191" s="120">
        <v>54</v>
      </c>
      <c r="AC191" s="120">
        <v>59</v>
      </c>
      <c r="AD191" s="120">
        <v>4</v>
      </c>
      <c r="AE191" s="120">
        <v>16</v>
      </c>
      <c r="AF191" s="120">
        <v>22</v>
      </c>
      <c r="AG191" s="121">
        <v>76.829268292682926</v>
      </c>
      <c r="AH191" s="121">
        <v>39.024390243902438</v>
      </c>
      <c r="AI191" s="121">
        <v>169.5</v>
      </c>
    </row>
    <row r="192" spans="1:35" ht="15" customHeight="1" x14ac:dyDescent="0.2">
      <c r="A192" s="127">
        <v>190</v>
      </c>
      <c r="B192" s="151">
        <v>42283</v>
      </c>
      <c r="C192" s="124">
        <v>233</v>
      </c>
      <c r="D192" s="124">
        <v>39</v>
      </c>
      <c r="E192" s="123" t="s">
        <v>401</v>
      </c>
      <c r="F192" s="124">
        <v>130503</v>
      </c>
      <c r="G192" s="123">
        <v>26.32</v>
      </c>
      <c r="H192" s="123">
        <v>15.76</v>
      </c>
      <c r="I192" s="123">
        <v>21.64</v>
      </c>
      <c r="J192" s="123">
        <v>36.29</v>
      </c>
      <c r="K192" s="114">
        <v>94.6</v>
      </c>
      <c r="L192" s="114">
        <v>77.2</v>
      </c>
      <c r="M192" s="114">
        <v>89.1</v>
      </c>
      <c r="N192" s="115">
        <v>0.11</v>
      </c>
      <c r="O192" s="124">
        <v>70</v>
      </c>
      <c r="P192" s="124">
        <v>75</v>
      </c>
      <c r="Q192" s="124">
        <v>31</v>
      </c>
      <c r="R192" s="124">
        <v>197.6</v>
      </c>
      <c r="S192" s="124">
        <v>112.6</v>
      </c>
      <c r="T192" s="116">
        <v>97.1</v>
      </c>
      <c r="U192" s="116">
        <v>80.5</v>
      </c>
      <c r="V192" s="116">
        <v>175.7</v>
      </c>
      <c r="W192" s="116">
        <v>8.5</v>
      </c>
      <c r="X192" s="116">
        <v>26.6</v>
      </c>
      <c r="Y192" s="116">
        <v>82</v>
      </c>
      <c r="Z192" s="116">
        <v>47</v>
      </c>
      <c r="AA192" s="116">
        <v>59</v>
      </c>
      <c r="AB192" s="116">
        <v>47</v>
      </c>
      <c r="AC192" s="116">
        <v>54</v>
      </c>
      <c r="AD192" s="116">
        <v>5</v>
      </c>
      <c r="AE192" s="116">
        <v>14</v>
      </c>
      <c r="AF192" s="116">
        <v>27</v>
      </c>
      <c r="AG192" s="117">
        <v>66.153846153846146</v>
      </c>
      <c r="AH192" s="117">
        <v>25.806451612903224</v>
      </c>
      <c r="AI192" s="117">
        <v>184.88888888888889</v>
      </c>
    </row>
    <row r="193" spans="1:35" ht="15" customHeight="1" x14ac:dyDescent="0.2">
      <c r="A193" s="127">
        <v>191</v>
      </c>
      <c r="B193" s="151">
        <v>42285</v>
      </c>
      <c r="C193" s="124">
        <v>240</v>
      </c>
      <c r="D193" s="124">
        <v>40</v>
      </c>
      <c r="E193" s="123" t="s">
        <v>401</v>
      </c>
      <c r="F193" s="124">
        <v>130503</v>
      </c>
      <c r="G193" s="123">
        <v>26.32</v>
      </c>
      <c r="H193" s="123">
        <v>15.76</v>
      </c>
      <c r="I193" s="123">
        <v>21.64</v>
      </c>
      <c r="J193" s="123">
        <v>36.29</v>
      </c>
      <c r="K193" s="114">
        <v>91.4</v>
      </c>
      <c r="L193" s="114">
        <v>70.2</v>
      </c>
      <c r="M193" s="114">
        <v>70.5</v>
      </c>
      <c r="N193" s="115">
        <v>0.03</v>
      </c>
      <c r="O193" s="124">
        <v>70</v>
      </c>
      <c r="P193" s="124">
        <v>75</v>
      </c>
      <c r="Q193" s="124">
        <v>53</v>
      </c>
      <c r="R193" s="124">
        <v>337</v>
      </c>
      <c r="S193" s="124">
        <v>252</v>
      </c>
      <c r="T193" s="118">
        <v>110.8</v>
      </c>
      <c r="U193" s="118">
        <v>100.4</v>
      </c>
      <c r="V193" s="118">
        <v>179.4</v>
      </c>
      <c r="W193" s="118">
        <v>8.3000000000000007</v>
      </c>
      <c r="X193" s="118">
        <v>35.700000000000003</v>
      </c>
      <c r="Y193" s="118">
        <v>90</v>
      </c>
      <c r="Z193" s="118">
        <v>60</v>
      </c>
      <c r="AA193" s="118">
        <v>40</v>
      </c>
      <c r="AB193" s="118">
        <v>29</v>
      </c>
      <c r="AC193" s="118">
        <v>31</v>
      </c>
      <c r="AD193" s="118">
        <v>9</v>
      </c>
      <c r="AE193" s="118">
        <v>3</v>
      </c>
      <c r="AF193" s="118">
        <v>57</v>
      </c>
      <c r="AG193" s="121">
        <v>82.191780821917803</v>
      </c>
      <c r="AH193" s="121">
        <v>34.246575342465754</v>
      </c>
      <c r="AI193" s="121">
        <v>207</v>
      </c>
    </row>
    <row r="194" spans="1:35" ht="15" customHeight="1" x14ac:dyDescent="0.2">
      <c r="A194" s="127">
        <v>192</v>
      </c>
      <c r="B194" s="151">
        <v>42297</v>
      </c>
      <c r="C194" s="124">
        <v>248</v>
      </c>
      <c r="D194" s="124">
        <v>41</v>
      </c>
      <c r="E194" s="123" t="s">
        <v>401</v>
      </c>
      <c r="F194" s="124">
        <v>130503</v>
      </c>
      <c r="G194" s="123">
        <v>26.32</v>
      </c>
      <c r="H194" s="123">
        <v>15.76</v>
      </c>
      <c r="I194" s="123">
        <v>21.64</v>
      </c>
      <c r="J194" s="123">
        <v>36.29</v>
      </c>
      <c r="K194" s="114">
        <v>88.3</v>
      </c>
      <c r="L194" s="114">
        <v>56.3</v>
      </c>
      <c r="M194" s="114">
        <v>73.2</v>
      </c>
      <c r="N194" s="115">
        <v>7.6999999999999999E-2</v>
      </c>
      <c r="O194" s="124">
        <v>60</v>
      </c>
      <c r="P194" s="124">
        <v>80</v>
      </c>
      <c r="Q194" s="124">
        <v>36.5</v>
      </c>
      <c r="R194" s="124">
        <v>248.2</v>
      </c>
      <c r="S194" s="124">
        <v>163.19999999999999</v>
      </c>
      <c r="T194" s="118">
        <v>112.4</v>
      </c>
      <c r="U194" s="118">
        <v>97.5</v>
      </c>
      <c r="V194" s="118">
        <v>192.8</v>
      </c>
      <c r="W194" s="118">
        <v>8.6999999999999993</v>
      </c>
      <c r="X194" s="118">
        <v>31.7</v>
      </c>
      <c r="Y194" s="118">
        <v>85</v>
      </c>
      <c r="Z194" s="118">
        <v>51</v>
      </c>
      <c r="AA194" s="118">
        <v>43</v>
      </c>
      <c r="AB194" s="118">
        <v>32</v>
      </c>
      <c r="AC194" s="118">
        <v>36</v>
      </c>
      <c r="AD194" s="118">
        <v>7</v>
      </c>
      <c r="AE194" s="118">
        <v>20</v>
      </c>
      <c r="AF194" s="118">
        <v>37</v>
      </c>
      <c r="AG194" s="121">
        <v>67.605633802816897</v>
      </c>
      <c r="AH194" s="121">
        <v>23.611111111111111</v>
      </c>
      <c r="AI194" s="121">
        <v>263.5</v>
      </c>
    </row>
    <row r="195" spans="1:35" ht="15" customHeight="1" x14ac:dyDescent="0.2">
      <c r="A195" s="127">
        <v>193</v>
      </c>
      <c r="B195" s="151">
        <v>42306</v>
      </c>
      <c r="C195" s="124">
        <v>261</v>
      </c>
      <c r="D195" s="124">
        <v>42</v>
      </c>
      <c r="E195" s="123" t="s">
        <v>401</v>
      </c>
      <c r="F195" s="124">
        <v>130503</v>
      </c>
      <c r="G195" s="123">
        <v>26.32</v>
      </c>
      <c r="H195" s="123">
        <v>15.76</v>
      </c>
      <c r="I195" s="123">
        <v>21.64</v>
      </c>
      <c r="J195" s="123">
        <v>36.29</v>
      </c>
      <c r="K195" s="114">
        <v>92.9</v>
      </c>
      <c r="L195" s="114">
        <v>71.400000000000006</v>
      </c>
      <c r="M195" s="114">
        <v>49</v>
      </c>
      <c r="N195" s="115">
        <v>0.31</v>
      </c>
      <c r="O195" s="124">
        <v>65</v>
      </c>
      <c r="P195" s="124">
        <v>75</v>
      </c>
      <c r="Q195" s="124">
        <v>35.5</v>
      </c>
      <c r="R195" s="124">
        <v>226.3</v>
      </c>
      <c r="S195" s="124">
        <v>141.30000000000001</v>
      </c>
      <c r="T195" s="118">
        <v>114</v>
      </c>
      <c r="U195" s="118">
        <v>100.5</v>
      </c>
      <c r="V195" s="118">
        <v>167.7</v>
      </c>
      <c r="W195" s="118">
        <v>5.4</v>
      </c>
      <c r="X195" s="118">
        <v>39.700000000000003</v>
      </c>
      <c r="Y195" s="118">
        <v>87</v>
      </c>
      <c r="Z195" s="118">
        <v>61</v>
      </c>
      <c r="AA195" s="118">
        <v>43</v>
      </c>
      <c r="AB195" s="118">
        <v>40</v>
      </c>
      <c r="AC195" s="118">
        <v>41</v>
      </c>
      <c r="AD195" s="118">
        <v>2</v>
      </c>
      <c r="AE195" s="118">
        <v>2</v>
      </c>
      <c r="AF195" s="118">
        <v>55</v>
      </c>
      <c r="AG195" s="121">
        <v>61.764705882352942</v>
      </c>
      <c r="AH195" s="121">
        <v>23.52941176470588</v>
      </c>
      <c r="AI195" s="121">
        <v>154.14285714285714</v>
      </c>
    </row>
    <row r="196" spans="1:35" ht="15" customHeight="1" x14ac:dyDescent="0.2">
      <c r="A196" s="127">
        <v>194</v>
      </c>
      <c r="B196" s="151">
        <v>42327</v>
      </c>
      <c r="C196" s="124">
        <v>269</v>
      </c>
      <c r="D196" s="124">
        <v>43</v>
      </c>
      <c r="E196" s="123" t="s">
        <v>401</v>
      </c>
      <c r="F196" s="124">
        <v>130503</v>
      </c>
      <c r="G196" s="123">
        <v>26.32</v>
      </c>
      <c r="H196" s="123">
        <v>15.76</v>
      </c>
      <c r="I196" s="123">
        <v>21.64</v>
      </c>
      <c r="J196" s="123">
        <v>36.29</v>
      </c>
      <c r="K196" s="114">
        <v>93.2</v>
      </c>
      <c r="L196" s="114">
        <v>73</v>
      </c>
      <c r="M196" s="114">
        <v>69.900000000000006</v>
      </c>
      <c r="N196" s="115">
        <v>0.2</v>
      </c>
      <c r="O196" s="124">
        <v>65</v>
      </c>
      <c r="P196" s="124">
        <v>70</v>
      </c>
      <c r="Q196" s="124">
        <v>28</v>
      </c>
      <c r="R196" s="124">
        <v>166</v>
      </c>
      <c r="S196" s="124">
        <v>81</v>
      </c>
      <c r="T196" s="118">
        <v>105.5</v>
      </c>
      <c r="U196" s="118">
        <v>98.3</v>
      </c>
      <c r="V196" s="118">
        <v>162.80000000000001</v>
      </c>
      <c r="W196" s="118">
        <v>5</v>
      </c>
      <c r="X196" s="118">
        <v>41.3</v>
      </c>
      <c r="Y196" s="118">
        <v>92</v>
      </c>
      <c r="Z196" s="118">
        <v>64</v>
      </c>
      <c r="AA196" s="118">
        <v>36</v>
      </c>
      <c r="AB196" s="118">
        <v>32</v>
      </c>
      <c r="AC196" s="118">
        <v>34</v>
      </c>
      <c r="AD196" s="118">
        <v>2</v>
      </c>
      <c r="AE196" s="118">
        <v>8</v>
      </c>
      <c r="AF196" s="118">
        <v>56</v>
      </c>
      <c r="AG196" s="121">
        <v>81.690140845070431</v>
      </c>
      <c r="AH196" s="121">
        <v>35.2112676056338</v>
      </c>
      <c r="AI196" s="121" t="s">
        <v>63</v>
      </c>
    </row>
    <row r="197" spans="1:35" ht="15" customHeight="1" x14ac:dyDescent="0.2">
      <c r="A197" s="127">
        <v>195</v>
      </c>
      <c r="B197" s="151">
        <v>42381</v>
      </c>
      <c r="C197" s="124">
        <v>318</v>
      </c>
      <c r="D197" s="124">
        <v>48</v>
      </c>
      <c r="E197" s="123" t="s">
        <v>401</v>
      </c>
      <c r="F197" s="124">
        <v>130503</v>
      </c>
      <c r="G197" s="123">
        <v>26.32</v>
      </c>
      <c r="H197" s="123">
        <v>15.76</v>
      </c>
      <c r="I197" s="123">
        <v>21.64</v>
      </c>
      <c r="J197" s="123">
        <v>36.29</v>
      </c>
      <c r="K197" s="114">
        <v>91.6</v>
      </c>
      <c r="L197" s="114">
        <v>72.2</v>
      </c>
      <c r="M197" s="114">
        <v>71.599999999999994</v>
      </c>
      <c r="N197" s="115" t="s">
        <v>63</v>
      </c>
      <c r="O197" s="124">
        <v>60</v>
      </c>
      <c r="P197" s="124">
        <v>65</v>
      </c>
      <c r="Q197" s="124">
        <v>22.5</v>
      </c>
      <c r="R197" s="124">
        <v>124</v>
      </c>
      <c r="S197" s="124">
        <v>39</v>
      </c>
      <c r="T197" s="118">
        <v>125.9</v>
      </c>
      <c r="U197" s="118">
        <v>111.6</v>
      </c>
      <c r="V197" s="118">
        <v>216.1</v>
      </c>
      <c r="W197" s="118">
        <v>8.6999999999999993</v>
      </c>
      <c r="X197" s="118">
        <v>33.5</v>
      </c>
      <c r="Y197" s="118">
        <v>87</v>
      </c>
      <c r="Z197" s="118">
        <v>52</v>
      </c>
      <c r="AA197" s="118">
        <v>53</v>
      </c>
      <c r="AB197" s="118">
        <v>49</v>
      </c>
      <c r="AC197" s="118">
        <v>52</v>
      </c>
      <c r="AD197" s="118">
        <v>2</v>
      </c>
      <c r="AE197" s="118">
        <v>10</v>
      </c>
      <c r="AF197" s="118">
        <v>36</v>
      </c>
      <c r="AG197" s="121">
        <v>79.411764705882348</v>
      </c>
      <c r="AH197" s="121">
        <v>34.328358208955223</v>
      </c>
      <c r="AI197" s="121">
        <v>141</v>
      </c>
    </row>
    <row r="198" spans="1:35" ht="15" customHeight="1" x14ac:dyDescent="0.2">
      <c r="A198" s="127">
        <v>196</v>
      </c>
      <c r="B198" s="151">
        <v>42392</v>
      </c>
      <c r="C198" s="124">
        <v>331</v>
      </c>
      <c r="D198" s="124">
        <v>49</v>
      </c>
      <c r="E198" s="123" t="s">
        <v>401</v>
      </c>
      <c r="F198" s="124">
        <v>130503</v>
      </c>
      <c r="G198" s="123">
        <v>26.32</v>
      </c>
      <c r="H198" s="123">
        <v>15.76</v>
      </c>
      <c r="I198" s="123">
        <v>21.64</v>
      </c>
      <c r="J198" s="123">
        <v>36.29</v>
      </c>
      <c r="K198" s="114">
        <v>93.1</v>
      </c>
      <c r="L198" s="114">
        <v>78.5</v>
      </c>
      <c r="M198" s="114">
        <v>66.5</v>
      </c>
      <c r="N198" s="115">
        <v>8.1000000000000003E-2</v>
      </c>
      <c r="O198" s="124">
        <v>65</v>
      </c>
      <c r="P198" s="124">
        <v>60</v>
      </c>
      <c r="Q198" s="124">
        <v>27</v>
      </c>
      <c r="R198" s="124">
        <v>137</v>
      </c>
      <c r="S198" s="124">
        <v>52.7</v>
      </c>
      <c r="T198" s="118">
        <v>83.7</v>
      </c>
      <c r="U198" s="118">
        <v>58.6</v>
      </c>
      <c r="V198" s="118">
        <v>169.5</v>
      </c>
      <c r="W198" s="118">
        <v>11.9</v>
      </c>
      <c r="X198" s="118">
        <v>23.6</v>
      </c>
      <c r="Y198" s="118">
        <v>69</v>
      </c>
      <c r="Z198" s="118">
        <v>36</v>
      </c>
      <c r="AA198" s="118">
        <v>71</v>
      </c>
      <c r="AB198" s="118">
        <v>50</v>
      </c>
      <c r="AC198" s="118">
        <v>61</v>
      </c>
      <c r="AD198" s="118">
        <v>10</v>
      </c>
      <c r="AE198" s="118">
        <v>5</v>
      </c>
      <c r="AF198" s="118">
        <v>24</v>
      </c>
      <c r="AG198" s="121">
        <v>83.606557377049185</v>
      </c>
      <c r="AH198" s="121">
        <v>24.590163934426229</v>
      </c>
      <c r="AI198" s="121">
        <v>149.5</v>
      </c>
    </row>
    <row r="199" spans="1:35" ht="15" customHeight="1" x14ac:dyDescent="0.2">
      <c r="A199" s="127">
        <v>197</v>
      </c>
      <c r="B199" s="151">
        <v>42399</v>
      </c>
      <c r="C199" s="124">
        <v>339</v>
      </c>
      <c r="D199" s="124">
        <v>50</v>
      </c>
      <c r="E199" s="123" t="s">
        <v>401</v>
      </c>
      <c r="F199" s="124">
        <v>130503</v>
      </c>
      <c r="G199" s="123">
        <v>26.32</v>
      </c>
      <c r="H199" s="123">
        <v>15.76</v>
      </c>
      <c r="I199" s="123">
        <v>21.64</v>
      </c>
      <c r="J199" s="123">
        <v>36.29</v>
      </c>
      <c r="K199" s="114">
        <v>90.7</v>
      </c>
      <c r="L199" s="114">
        <v>67.5</v>
      </c>
      <c r="M199" s="114">
        <v>56.9</v>
      </c>
      <c r="N199" s="115">
        <v>0.23</v>
      </c>
      <c r="O199" s="124">
        <v>70</v>
      </c>
      <c r="P199" s="124">
        <v>75</v>
      </c>
      <c r="Q199" s="124">
        <v>35</v>
      </c>
      <c r="R199" s="124">
        <v>223</v>
      </c>
      <c r="S199" s="124">
        <v>138</v>
      </c>
      <c r="T199" s="118">
        <v>121.6</v>
      </c>
      <c r="U199" s="118">
        <v>103.2</v>
      </c>
      <c r="V199" s="118">
        <v>223</v>
      </c>
      <c r="W199" s="118">
        <v>10.3</v>
      </c>
      <c r="X199" s="118">
        <v>31.9</v>
      </c>
      <c r="Y199" s="118">
        <v>82</v>
      </c>
      <c r="Z199" s="118">
        <v>46</v>
      </c>
      <c r="AA199" s="118">
        <v>43</v>
      </c>
      <c r="AB199" s="118">
        <v>33</v>
      </c>
      <c r="AC199" s="118">
        <v>37</v>
      </c>
      <c r="AD199" s="118">
        <v>5</v>
      </c>
      <c r="AE199" s="118">
        <v>24</v>
      </c>
      <c r="AF199" s="118">
        <v>33</v>
      </c>
      <c r="AG199" s="121">
        <v>70.769230769230774</v>
      </c>
      <c r="AH199" s="121">
        <v>27.692307692307693</v>
      </c>
      <c r="AI199" s="121">
        <v>217</v>
      </c>
    </row>
    <row r="200" spans="1:35" ht="15" customHeight="1" x14ac:dyDescent="0.2">
      <c r="A200" s="127">
        <v>198</v>
      </c>
      <c r="B200" s="151">
        <v>42227</v>
      </c>
      <c r="C200" s="124">
        <v>162</v>
      </c>
      <c r="D200" s="124">
        <v>30</v>
      </c>
      <c r="E200" s="123" t="s">
        <v>401</v>
      </c>
      <c r="F200" s="124">
        <v>290403</v>
      </c>
      <c r="G200" s="123">
        <v>37.54</v>
      </c>
      <c r="H200" s="123">
        <v>25.43</v>
      </c>
      <c r="I200" s="123">
        <v>17.399999999999999</v>
      </c>
      <c r="J200" s="123">
        <v>19.63</v>
      </c>
      <c r="K200" s="114">
        <v>90.9</v>
      </c>
      <c r="L200" s="114">
        <v>63.3</v>
      </c>
      <c r="M200" s="114">
        <v>76.8</v>
      </c>
      <c r="N200" s="115">
        <v>0.44</v>
      </c>
      <c r="O200" s="124">
        <v>70</v>
      </c>
      <c r="P200" s="124">
        <v>65</v>
      </c>
      <c r="Q200" s="124">
        <v>43.5</v>
      </c>
      <c r="R200" s="124">
        <v>254</v>
      </c>
      <c r="S200" s="124">
        <v>164</v>
      </c>
      <c r="T200" s="122">
        <v>75.3</v>
      </c>
      <c r="U200" s="122">
        <v>57.3</v>
      </c>
      <c r="V200" s="122">
        <v>159.19999999999999</v>
      </c>
      <c r="W200" s="122">
        <v>8.1999999999999993</v>
      </c>
      <c r="X200" s="123">
        <v>25.8</v>
      </c>
      <c r="Y200" s="124">
        <v>76</v>
      </c>
      <c r="Z200" s="124">
        <v>37</v>
      </c>
      <c r="AA200" s="124">
        <v>76</v>
      </c>
      <c r="AB200" s="124">
        <v>44</v>
      </c>
      <c r="AC200" s="124">
        <v>63</v>
      </c>
      <c r="AD200" s="124">
        <v>13</v>
      </c>
      <c r="AE200" s="124">
        <v>16</v>
      </c>
      <c r="AF200" s="124">
        <v>8</v>
      </c>
      <c r="AG200" s="115">
        <v>84.146341463414629</v>
      </c>
      <c r="AH200" s="115">
        <v>21.951219512195124</v>
      </c>
      <c r="AI200" s="115">
        <v>269</v>
      </c>
    </row>
    <row r="201" spans="1:35" ht="15" customHeight="1" x14ac:dyDescent="0.2">
      <c r="A201" s="127">
        <v>199</v>
      </c>
      <c r="B201" s="151">
        <v>43228</v>
      </c>
      <c r="C201" s="124" t="s">
        <v>258</v>
      </c>
      <c r="D201" s="124" t="s">
        <v>238</v>
      </c>
      <c r="E201" s="123" t="s">
        <v>401</v>
      </c>
      <c r="F201" s="124">
        <v>290403</v>
      </c>
      <c r="G201" s="123">
        <v>37.54</v>
      </c>
      <c r="H201" s="123">
        <v>25.43</v>
      </c>
      <c r="I201" s="123">
        <v>17.399999999999999</v>
      </c>
      <c r="J201" s="123">
        <v>19.63</v>
      </c>
      <c r="K201" s="114">
        <v>87.7</v>
      </c>
      <c r="L201" s="114">
        <v>60.8</v>
      </c>
      <c r="M201" s="114">
        <v>73</v>
      </c>
      <c r="N201" s="115">
        <v>2.5000000000000001E-2</v>
      </c>
      <c r="O201" s="124">
        <v>85</v>
      </c>
      <c r="P201" s="124">
        <v>90</v>
      </c>
      <c r="Q201" s="124">
        <v>32</v>
      </c>
      <c r="R201" s="124">
        <v>259.2</v>
      </c>
      <c r="S201" s="124">
        <v>169.2</v>
      </c>
      <c r="T201" s="122">
        <v>119.6</v>
      </c>
      <c r="U201" s="122">
        <v>106</v>
      </c>
      <c r="V201" s="122">
        <v>204.8</v>
      </c>
      <c r="W201" s="122">
        <v>8.3000000000000007</v>
      </c>
      <c r="X201" s="123">
        <v>35.9</v>
      </c>
      <c r="Y201" s="124">
        <v>87</v>
      </c>
      <c r="Z201" s="124">
        <v>52</v>
      </c>
      <c r="AA201" s="124">
        <v>84</v>
      </c>
      <c r="AB201" s="124">
        <v>70</v>
      </c>
      <c r="AC201" s="124">
        <v>78</v>
      </c>
      <c r="AD201" s="124">
        <v>6</v>
      </c>
      <c r="AE201" s="124">
        <v>7</v>
      </c>
      <c r="AF201" s="124">
        <v>9</v>
      </c>
      <c r="AG201" s="115">
        <v>73.91304347826086</v>
      </c>
      <c r="AH201" s="115">
        <v>37.681159420289859</v>
      </c>
      <c r="AI201" s="115">
        <v>114.5</v>
      </c>
    </row>
    <row r="202" spans="1:35" ht="15" customHeight="1" x14ac:dyDescent="0.2">
      <c r="A202" s="127">
        <v>200</v>
      </c>
      <c r="B202" s="151">
        <v>43235</v>
      </c>
      <c r="C202" s="124" t="s">
        <v>260</v>
      </c>
      <c r="D202" s="124" t="s">
        <v>259</v>
      </c>
      <c r="E202" s="123" t="s">
        <v>401</v>
      </c>
      <c r="F202" s="124">
        <v>290403</v>
      </c>
      <c r="G202" s="123">
        <v>37.54</v>
      </c>
      <c r="H202" s="123">
        <v>25.43</v>
      </c>
      <c r="I202" s="123">
        <v>17.399999999999999</v>
      </c>
      <c r="J202" s="123">
        <v>19.63</v>
      </c>
      <c r="K202" s="114">
        <v>94.5</v>
      </c>
      <c r="L202" s="114">
        <v>72.3</v>
      </c>
      <c r="M202" s="114">
        <v>83.9</v>
      </c>
      <c r="N202" s="115">
        <v>6.9000000000000006E-2</v>
      </c>
      <c r="O202" s="124">
        <v>85</v>
      </c>
      <c r="P202" s="124">
        <v>85</v>
      </c>
      <c r="Q202" s="124">
        <v>74</v>
      </c>
      <c r="R202" s="124">
        <v>566.1</v>
      </c>
      <c r="S202" s="124">
        <v>476.1</v>
      </c>
      <c r="T202" s="122">
        <v>111.8</v>
      </c>
      <c r="U202" s="122">
        <v>101</v>
      </c>
      <c r="V202" s="122">
        <v>172.8</v>
      </c>
      <c r="W202" s="122">
        <v>6.2</v>
      </c>
      <c r="X202" s="123">
        <v>36.200000000000003</v>
      </c>
      <c r="Y202" s="124">
        <v>88</v>
      </c>
      <c r="Z202" s="124">
        <v>58</v>
      </c>
      <c r="AA202" s="124">
        <v>66</v>
      </c>
      <c r="AB202" s="124">
        <v>52</v>
      </c>
      <c r="AC202" s="124">
        <v>58</v>
      </c>
      <c r="AD202" s="124">
        <v>9</v>
      </c>
      <c r="AE202" s="124">
        <v>20</v>
      </c>
      <c r="AF202" s="124">
        <v>14</v>
      </c>
      <c r="AG202" s="115">
        <v>57.534246575342465</v>
      </c>
      <c r="AH202" s="115">
        <v>15.068493150684931</v>
      </c>
      <c r="AI202" s="115" t="s">
        <v>63</v>
      </c>
    </row>
    <row r="203" spans="1:35" ht="15" customHeight="1" x14ac:dyDescent="0.2">
      <c r="A203" s="127">
        <v>201</v>
      </c>
      <c r="B203" s="151" t="s">
        <v>63</v>
      </c>
      <c r="C203" s="124" t="s">
        <v>289</v>
      </c>
      <c r="D203" s="124" t="s">
        <v>335</v>
      </c>
      <c r="E203" s="123" t="s">
        <v>401</v>
      </c>
      <c r="F203" s="124">
        <v>210703</v>
      </c>
      <c r="G203" s="123">
        <v>16.7</v>
      </c>
      <c r="H203" s="123">
        <v>30.19</v>
      </c>
      <c r="I203" s="123">
        <v>28.8</v>
      </c>
      <c r="J203" s="123">
        <v>24.3</v>
      </c>
      <c r="K203" s="114">
        <v>93.7</v>
      </c>
      <c r="L203" s="114">
        <v>84.3</v>
      </c>
      <c r="M203" s="114">
        <v>83.4</v>
      </c>
      <c r="N203" s="115">
        <v>0.59</v>
      </c>
      <c r="O203" s="124">
        <v>85</v>
      </c>
      <c r="P203" s="124">
        <v>80</v>
      </c>
      <c r="Q203" s="124">
        <v>56.5</v>
      </c>
      <c r="R203" s="124">
        <v>406.8</v>
      </c>
      <c r="S203" s="124">
        <v>316.8</v>
      </c>
      <c r="T203" s="122">
        <v>106.2</v>
      </c>
      <c r="U203" s="122">
        <v>95.2</v>
      </c>
      <c r="V203" s="122">
        <v>184.1</v>
      </c>
      <c r="W203" s="122">
        <v>6.9</v>
      </c>
      <c r="X203" s="123">
        <v>40.4</v>
      </c>
      <c r="Y203" s="124">
        <v>88</v>
      </c>
      <c r="Z203" s="124">
        <v>52</v>
      </c>
      <c r="AA203" s="124">
        <v>84</v>
      </c>
      <c r="AB203" s="124">
        <v>72</v>
      </c>
      <c r="AC203" s="124">
        <v>78</v>
      </c>
      <c r="AD203" s="124">
        <v>6</v>
      </c>
      <c r="AE203" s="124">
        <v>8</v>
      </c>
      <c r="AF203" s="124">
        <v>8</v>
      </c>
      <c r="AG203" s="115">
        <v>65.079365079365076</v>
      </c>
      <c r="AH203" s="115">
        <v>9.67741935483871</v>
      </c>
      <c r="AI203" s="115" t="s">
        <v>63</v>
      </c>
    </row>
    <row r="204" spans="1:35" ht="15" customHeight="1" x14ac:dyDescent="0.2">
      <c r="A204" s="127">
        <v>202</v>
      </c>
      <c r="B204" s="151" t="s">
        <v>63</v>
      </c>
      <c r="C204" s="124" t="s">
        <v>218</v>
      </c>
      <c r="D204" s="124" t="s">
        <v>269</v>
      </c>
      <c r="E204" s="123" t="s">
        <v>401</v>
      </c>
      <c r="F204" s="124">
        <v>210703</v>
      </c>
      <c r="G204" s="123">
        <v>16.7</v>
      </c>
      <c r="H204" s="123">
        <v>30.19</v>
      </c>
      <c r="I204" s="123">
        <v>28.8</v>
      </c>
      <c r="J204" s="123">
        <v>24.3</v>
      </c>
      <c r="K204" s="114">
        <v>93.3</v>
      </c>
      <c r="L204" s="114">
        <v>83</v>
      </c>
      <c r="M204" s="114">
        <v>83.3</v>
      </c>
      <c r="N204" s="115">
        <v>1.07</v>
      </c>
      <c r="O204" s="124">
        <v>70</v>
      </c>
      <c r="P204" s="124">
        <v>80</v>
      </c>
      <c r="Q204" s="124">
        <v>34.6</v>
      </c>
      <c r="R204" s="124">
        <v>248</v>
      </c>
      <c r="S204" s="124">
        <v>158</v>
      </c>
      <c r="T204" s="122">
        <v>112.1</v>
      </c>
      <c r="U204" s="122">
        <v>98.4</v>
      </c>
      <c r="V204" s="122">
        <v>192.9</v>
      </c>
      <c r="W204" s="122">
        <v>7.8</v>
      </c>
      <c r="X204" s="123">
        <v>37.200000000000003</v>
      </c>
      <c r="Y204" s="124">
        <v>87</v>
      </c>
      <c r="Z204" s="124">
        <v>52</v>
      </c>
      <c r="AA204" s="124">
        <v>78</v>
      </c>
      <c r="AB204" s="124">
        <v>63</v>
      </c>
      <c r="AC204" s="124">
        <v>73</v>
      </c>
      <c r="AD204" s="124">
        <v>6</v>
      </c>
      <c r="AE204" s="124">
        <v>9</v>
      </c>
      <c r="AF204" s="124">
        <v>12</v>
      </c>
      <c r="AG204" s="115">
        <v>66.17647058823529</v>
      </c>
      <c r="AH204" s="115">
        <v>23.52941176470588</v>
      </c>
      <c r="AI204" s="115" t="s">
        <v>63</v>
      </c>
    </row>
    <row r="205" spans="1:35" ht="15" customHeight="1" x14ac:dyDescent="0.2">
      <c r="A205" s="127">
        <v>203</v>
      </c>
      <c r="B205" s="128" t="s">
        <v>63</v>
      </c>
      <c r="C205" s="129" t="s">
        <v>290</v>
      </c>
      <c r="D205" s="129" t="s">
        <v>332</v>
      </c>
      <c r="E205" s="130" t="s">
        <v>401</v>
      </c>
      <c r="F205" s="129">
        <v>210703</v>
      </c>
      <c r="G205" s="130">
        <v>16.7</v>
      </c>
      <c r="H205" s="130">
        <v>30.19</v>
      </c>
      <c r="I205" s="130">
        <v>28.8</v>
      </c>
      <c r="J205" s="130">
        <v>24.3</v>
      </c>
      <c r="K205" s="131">
        <v>91.6</v>
      </c>
      <c r="L205" s="131">
        <v>86.3</v>
      </c>
      <c r="M205" s="131">
        <v>74.599999999999994</v>
      </c>
      <c r="N205" s="132">
        <v>2.65</v>
      </c>
      <c r="O205" s="129">
        <v>70</v>
      </c>
      <c r="P205" s="129">
        <v>80</v>
      </c>
      <c r="Q205" s="129">
        <v>19</v>
      </c>
      <c r="R205" s="129">
        <v>136.80000000000001</v>
      </c>
      <c r="S205" s="129">
        <v>46.5</v>
      </c>
      <c r="T205" s="133">
        <v>99.2</v>
      </c>
      <c r="U205" s="133">
        <v>87.5</v>
      </c>
      <c r="V205" s="133">
        <v>166.7</v>
      </c>
      <c r="W205" s="133">
        <v>7.8</v>
      </c>
      <c r="X205" s="134">
        <v>29</v>
      </c>
      <c r="Y205" s="135">
        <v>86</v>
      </c>
      <c r="Z205" s="135">
        <v>53</v>
      </c>
      <c r="AA205" s="135">
        <v>32</v>
      </c>
      <c r="AB205" s="135">
        <v>26</v>
      </c>
      <c r="AC205" s="135">
        <v>27</v>
      </c>
      <c r="AD205" s="135">
        <v>5</v>
      </c>
      <c r="AE205" s="135">
        <v>37</v>
      </c>
      <c r="AF205" s="135">
        <v>31</v>
      </c>
      <c r="AG205" s="136">
        <v>75.384615384615387</v>
      </c>
      <c r="AH205" s="136">
        <v>18.461538461538463</v>
      </c>
      <c r="AI205" s="136" t="s">
        <v>63</v>
      </c>
    </row>
    <row r="206" spans="1:35" ht="15" customHeight="1" x14ac:dyDescent="0.2">
      <c r="A206" s="70">
        <v>204</v>
      </c>
      <c r="B206" s="128" t="s">
        <v>63</v>
      </c>
      <c r="C206" s="129" t="s">
        <v>291</v>
      </c>
      <c r="D206" s="129" t="s">
        <v>334</v>
      </c>
      <c r="E206" s="130" t="s">
        <v>401</v>
      </c>
      <c r="F206" s="129">
        <v>210703</v>
      </c>
      <c r="G206" s="130">
        <v>16.7</v>
      </c>
      <c r="H206" s="130">
        <v>30.19</v>
      </c>
      <c r="I206" s="130">
        <v>28.8</v>
      </c>
      <c r="J206" s="130">
        <v>24.3</v>
      </c>
      <c r="K206" s="131">
        <v>94</v>
      </c>
      <c r="L206" s="131">
        <v>85.2</v>
      </c>
      <c r="M206" s="131">
        <v>87.4</v>
      </c>
      <c r="N206" s="132">
        <v>3.33</v>
      </c>
      <c r="O206" s="129">
        <v>70</v>
      </c>
      <c r="P206" s="129">
        <v>85</v>
      </c>
      <c r="Q206" s="129">
        <v>41.5</v>
      </c>
      <c r="R206" s="129">
        <v>317</v>
      </c>
      <c r="S206" s="129">
        <v>227</v>
      </c>
      <c r="T206" s="133">
        <v>117.2</v>
      </c>
      <c r="U206" s="133">
        <v>101.8</v>
      </c>
      <c r="V206" s="133">
        <v>199.6</v>
      </c>
      <c r="W206" s="137">
        <v>9.1</v>
      </c>
      <c r="X206" s="137">
        <v>28.8</v>
      </c>
      <c r="Y206" s="137">
        <v>85</v>
      </c>
      <c r="Z206" s="137">
        <v>51</v>
      </c>
      <c r="AA206" s="135">
        <v>71</v>
      </c>
      <c r="AB206" s="135">
        <v>59</v>
      </c>
      <c r="AC206" s="135">
        <v>66</v>
      </c>
      <c r="AD206" s="135">
        <v>6</v>
      </c>
      <c r="AE206" s="135">
        <v>18</v>
      </c>
      <c r="AF206" s="135">
        <v>11</v>
      </c>
      <c r="AG206" s="136">
        <v>70.833333333333343</v>
      </c>
      <c r="AH206" s="136">
        <v>31.944444444444443</v>
      </c>
      <c r="AI206" s="136">
        <v>145.5</v>
      </c>
    </row>
    <row r="207" spans="1:35" ht="15" customHeight="1" x14ac:dyDescent="0.2">
      <c r="A207" s="70">
        <v>205</v>
      </c>
      <c r="B207" s="128">
        <v>43228</v>
      </c>
      <c r="C207" s="129" t="s">
        <v>272</v>
      </c>
      <c r="D207" s="129" t="s">
        <v>238</v>
      </c>
      <c r="E207" s="130" t="s">
        <v>404</v>
      </c>
      <c r="F207" s="129">
        <v>170513</v>
      </c>
      <c r="G207" s="130">
        <v>20.41</v>
      </c>
      <c r="H207" s="130">
        <v>41.95</v>
      </c>
      <c r="I207" s="130">
        <v>27.34</v>
      </c>
      <c r="J207" s="130">
        <v>10.3</v>
      </c>
      <c r="K207" s="131">
        <v>95.6</v>
      </c>
      <c r="L207" s="131">
        <v>91.8</v>
      </c>
      <c r="M207" s="131">
        <v>82.5</v>
      </c>
      <c r="N207" s="132">
        <v>6.5000000000000002E-2</v>
      </c>
      <c r="O207" s="129">
        <v>75</v>
      </c>
      <c r="P207" s="129">
        <v>80</v>
      </c>
      <c r="Q207" s="129">
        <v>17</v>
      </c>
      <c r="R207" s="129">
        <v>122.4</v>
      </c>
      <c r="S207" s="129">
        <v>32.4</v>
      </c>
      <c r="T207" s="133">
        <v>93.3</v>
      </c>
      <c r="U207" s="133">
        <v>87.9</v>
      </c>
      <c r="V207" s="133">
        <v>143.9</v>
      </c>
      <c r="W207" s="133">
        <v>4.7</v>
      </c>
      <c r="X207" s="134">
        <v>41.8</v>
      </c>
      <c r="Y207" s="135">
        <v>93</v>
      </c>
      <c r="Z207" s="135">
        <v>62</v>
      </c>
      <c r="AA207" s="135">
        <v>68</v>
      </c>
      <c r="AB207" s="135">
        <v>66</v>
      </c>
      <c r="AC207" s="135">
        <v>67</v>
      </c>
      <c r="AD207" s="135">
        <v>2</v>
      </c>
      <c r="AE207" s="135">
        <v>8</v>
      </c>
      <c r="AF207" s="135">
        <v>24</v>
      </c>
      <c r="AG207" s="136">
        <v>77.215189873417728</v>
      </c>
      <c r="AH207" s="136">
        <v>24.050632911392405</v>
      </c>
      <c r="AI207" s="136">
        <v>206.5</v>
      </c>
    </row>
    <row r="208" spans="1:35" ht="15" customHeight="1" x14ac:dyDescent="0.2">
      <c r="A208" s="70">
        <v>206</v>
      </c>
      <c r="B208" s="128">
        <v>43235</v>
      </c>
      <c r="C208" s="129" t="s">
        <v>273</v>
      </c>
      <c r="D208" s="129" t="s">
        <v>259</v>
      </c>
      <c r="E208" s="130" t="s">
        <v>404</v>
      </c>
      <c r="F208" s="129">
        <v>170513</v>
      </c>
      <c r="G208" s="130">
        <v>20.41</v>
      </c>
      <c r="H208" s="130">
        <v>41.95</v>
      </c>
      <c r="I208" s="130">
        <v>27.34</v>
      </c>
      <c r="J208" s="130">
        <v>10.3</v>
      </c>
      <c r="K208" s="131">
        <v>90.9</v>
      </c>
      <c r="L208" s="131">
        <v>74</v>
      </c>
      <c r="M208" s="131">
        <v>68</v>
      </c>
      <c r="N208" s="132">
        <v>8.4000000000000005E-2</v>
      </c>
      <c r="O208" s="129">
        <v>70</v>
      </c>
      <c r="P208" s="129">
        <v>50</v>
      </c>
      <c r="Q208" s="129">
        <v>28.5</v>
      </c>
      <c r="R208" s="129">
        <v>128.25</v>
      </c>
      <c r="S208" s="129">
        <v>38.25</v>
      </c>
      <c r="T208" s="133">
        <v>90.7</v>
      </c>
      <c r="U208" s="133">
        <v>80.599999999999994</v>
      </c>
      <c r="V208" s="133">
        <v>140.4</v>
      </c>
      <c r="W208" s="133">
        <v>4.4000000000000004</v>
      </c>
      <c r="X208" s="134">
        <v>41.2</v>
      </c>
      <c r="Y208" s="135">
        <v>87</v>
      </c>
      <c r="Z208" s="135">
        <v>59</v>
      </c>
      <c r="AA208" s="135">
        <v>23</v>
      </c>
      <c r="AB208" s="135">
        <v>16</v>
      </c>
      <c r="AC208" s="135">
        <v>18</v>
      </c>
      <c r="AD208" s="135">
        <v>5</v>
      </c>
      <c r="AE208" s="135">
        <v>21</v>
      </c>
      <c r="AF208" s="135">
        <v>56</v>
      </c>
      <c r="AG208" s="136">
        <v>60.606060606060609</v>
      </c>
      <c r="AH208" s="136">
        <v>15.151515151515152</v>
      </c>
      <c r="AI208" s="136" t="s">
        <v>63</v>
      </c>
    </row>
    <row r="209" spans="1:35" ht="15" customHeight="1" x14ac:dyDescent="0.2">
      <c r="A209" s="70">
        <v>207</v>
      </c>
      <c r="B209" s="128" t="s">
        <v>63</v>
      </c>
      <c r="C209" s="129" t="s">
        <v>274</v>
      </c>
      <c r="D209" s="129" t="s">
        <v>269</v>
      </c>
      <c r="E209" s="130" t="s">
        <v>404</v>
      </c>
      <c r="F209" s="129">
        <v>170513</v>
      </c>
      <c r="G209" s="130">
        <v>20.41</v>
      </c>
      <c r="H209" s="130">
        <v>41.95</v>
      </c>
      <c r="I209" s="130">
        <v>27.34</v>
      </c>
      <c r="J209" s="130">
        <v>10.3</v>
      </c>
      <c r="K209" s="131">
        <v>91.7</v>
      </c>
      <c r="L209" s="131">
        <v>81.7</v>
      </c>
      <c r="M209" s="131">
        <v>82.3</v>
      </c>
      <c r="N209" s="132">
        <v>1.57</v>
      </c>
      <c r="O209" s="129">
        <v>90</v>
      </c>
      <c r="P209" s="129">
        <v>75</v>
      </c>
      <c r="Q209" s="129">
        <v>28</v>
      </c>
      <c r="R209" s="129">
        <v>189</v>
      </c>
      <c r="S209" s="129">
        <v>99</v>
      </c>
      <c r="T209" s="133">
        <v>93.4</v>
      </c>
      <c r="U209" s="133">
        <v>85.2</v>
      </c>
      <c r="V209" s="133">
        <v>158.5</v>
      </c>
      <c r="W209" s="133">
        <v>5.4</v>
      </c>
      <c r="X209" s="134">
        <v>42.6</v>
      </c>
      <c r="Y209" s="135">
        <v>90</v>
      </c>
      <c r="Z209" s="135">
        <v>55</v>
      </c>
      <c r="AA209" s="135">
        <v>62</v>
      </c>
      <c r="AB209" s="135">
        <v>57</v>
      </c>
      <c r="AC209" s="135">
        <v>60</v>
      </c>
      <c r="AD209" s="135">
        <v>3</v>
      </c>
      <c r="AE209" s="135">
        <v>11</v>
      </c>
      <c r="AF209" s="135">
        <v>27</v>
      </c>
      <c r="AG209" s="136">
        <v>65.217391304347828</v>
      </c>
      <c r="AH209" s="136">
        <v>24.637681159420293</v>
      </c>
      <c r="AI209" s="136">
        <v>175.66666666666666</v>
      </c>
    </row>
    <row r="210" spans="1:35" ht="15" customHeight="1" x14ac:dyDescent="0.2">
      <c r="A210" s="70">
        <v>208</v>
      </c>
      <c r="B210" s="128">
        <v>43228</v>
      </c>
      <c r="C210" s="129" t="s">
        <v>275</v>
      </c>
      <c r="D210" s="129" t="s">
        <v>238</v>
      </c>
      <c r="E210" s="130" t="s">
        <v>404</v>
      </c>
      <c r="F210" s="129">
        <v>280513</v>
      </c>
      <c r="G210" s="130">
        <v>32.17</v>
      </c>
      <c r="H210" s="130">
        <v>26.96</v>
      </c>
      <c r="I210" s="130">
        <v>20.87</v>
      </c>
      <c r="J210" s="130">
        <v>20</v>
      </c>
      <c r="K210" s="131">
        <v>92.9</v>
      </c>
      <c r="L210" s="131">
        <v>81.7</v>
      </c>
      <c r="M210" s="131">
        <v>72.900000000000006</v>
      </c>
      <c r="N210" s="132">
        <v>8.6999999999999994E-2</v>
      </c>
      <c r="O210" s="129">
        <v>65</v>
      </c>
      <c r="P210" s="129">
        <v>60</v>
      </c>
      <c r="Q210" s="129">
        <v>36</v>
      </c>
      <c r="R210" s="129">
        <v>194.4</v>
      </c>
      <c r="S210" s="129">
        <v>104.4</v>
      </c>
      <c r="T210" s="133">
        <v>91.4</v>
      </c>
      <c r="U210" s="133">
        <v>83.4</v>
      </c>
      <c r="V210" s="133">
        <v>143.9</v>
      </c>
      <c r="W210" s="133">
        <v>4.5</v>
      </c>
      <c r="X210" s="134">
        <v>43.3</v>
      </c>
      <c r="Y210" s="135">
        <v>89</v>
      </c>
      <c r="Z210" s="135">
        <v>59</v>
      </c>
      <c r="AA210" s="135">
        <v>66</v>
      </c>
      <c r="AB210" s="135">
        <v>59</v>
      </c>
      <c r="AC210" s="135">
        <v>63</v>
      </c>
      <c r="AD210" s="135">
        <v>3</v>
      </c>
      <c r="AE210" s="135">
        <v>28</v>
      </c>
      <c r="AF210" s="135">
        <v>6</v>
      </c>
      <c r="AG210" s="136">
        <v>59.722222222222221</v>
      </c>
      <c r="AH210" s="136">
        <v>16.666666666666664</v>
      </c>
      <c r="AI210" s="136">
        <v>164.25</v>
      </c>
    </row>
    <row r="211" spans="1:35" ht="15" customHeight="1" x14ac:dyDescent="0.2">
      <c r="A211" s="70">
        <v>209</v>
      </c>
      <c r="B211" s="128">
        <v>43235</v>
      </c>
      <c r="C211" s="129" t="s">
        <v>276</v>
      </c>
      <c r="D211" s="129" t="s">
        <v>259</v>
      </c>
      <c r="E211" s="130" t="s">
        <v>404</v>
      </c>
      <c r="F211" s="129">
        <v>280513</v>
      </c>
      <c r="G211" s="130">
        <v>32.17</v>
      </c>
      <c r="H211" s="130">
        <v>26.96</v>
      </c>
      <c r="I211" s="130">
        <v>20.87</v>
      </c>
      <c r="J211" s="130">
        <v>20</v>
      </c>
      <c r="K211" s="131">
        <v>94.7</v>
      </c>
      <c r="L211" s="131">
        <v>83.4</v>
      </c>
      <c r="M211" s="131">
        <v>77.5</v>
      </c>
      <c r="N211" s="132">
        <v>0.11</v>
      </c>
      <c r="O211" s="129">
        <v>50</v>
      </c>
      <c r="P211" s="129">
        <v>70</v>
      </c>
      <c r="Q211" s="129">
        <v>18</v>
      </c>
      <c r="R211" s="129">
        <v>113.4</v>
      </c>
      <c r="S211" s="129">
        <v>23.4</v>
      </c>
      <c r="T211" s="133">
        <v>107.7</v>
      </c>
      <c r="U211" s="133">
        <v>99</v>
      </c>
      <c r="V211" s="133">
        <v>154.1</v>
      </c>
      <c r="W211" s="133">
        <v>4.9000000000000004</v>
      </c>
      <c r="X211" s="134">
        <v>37.1</v>
      </c>
      <c r="Y211" s="135">
        <v>90</v>
      </c>
      <c r="Z211" s="135">
        <v>66</v>
      </c>
      <c r="AA211" s="135">
        <v>42</v>
      </c>
      <c r="AB211" s="135">
        <v>34</v>
      </c>
      <c r="AC211" s="135">
        <v>38</v>
      </c>
      <c r="AD211" s="135">
        <v>4</v>
      </c>
      <c r="AE211" s="135">
        <v>38</v>
      </c>
      <c r="AF211" s="135">
        <v>21</v>
      </c>
      <c r="AG211" s="136">
        <v>67.1875</v>
      </c>
      <c r="AH211" s="136">
        <v>20.3125</v>
      </c>
      <c r="AI211" s="136" t="s">
        <v>63</v>
      </c>
    </row>
    <row r="212" spans="1:35" ht="15" customHeight="1" x14ac:dyDescent="0.2">
      <c r="A212" s="70">
        <v>210</v>
      </c>
      <c r="B212" s="128" t="s">
        <v>63</v>
      </c>
      <c r="C212" s="129" t="s">
        <v>277</v>
      </c>
      <c r="D212" s="129" t="s">
        <v>269</v>
      </c>
      <c r="E212" s="130" t="s">
        <v>404</v>
      </c>
      <c r="F212" s="129">
        <v>280513</v>
      </c>
      <c r="G212" s="130">
        <v>32.17</v>
      </c>
      <c r="H212" s="130">
        <v>26.96</v>
      </c>
      <c r="I212" s="130">
        <v>20.87</v>
      </c>
      <c r="J212" s="130">
        <v>20</v>
      </c>
      <c r="K212" s="131">
        <v>81.099999999999994</v>
      </c>
      <c r="L212" s="131">
        <v>69.7</v>
      </c>
      <c r="M212" s="131">
        <v>61.8</v>
      </c>
      <c r="N212" s="132">
        <v>1.52</v>
      </c>
      <c r="O212" s="129">
        <v>85</v>
      </c>
      <c r="P212" s="129">
        <v>75</v>
      </c>
      <c r="Q212" s="129">
        <v>39</v>
      </c>
      <c r="R212" s="129">
        <v>263</v>
      </c>
      <c r="S212" s="129">
        <v>173</v>
      </c>
      <c r="T212" s="133">
        <v>105.9</v>
      </c>
      <c r="U212" s="133">
        <v>98.2</v>
      </c>
      <c r="V212" s="133">
        <v>171.9</v>
      </c>
      <c r="W212" s="133">
        <v>6.2</v>
      </c>
      <c r="X212" s="134">
        <v>38.9</v>
      </c>
      <c r="Y212" s="135">
        <v>91</v>
      </c>
      <c r="Z212" s="135">
        <v>57</v>
      </c>
      <c r="AA212" s="135">
        <v>56</v>
      </c>
      <c r="AB212" s="135">
        <v>50</v>
      </c>
      <c r="AC212" s="135">
        <v>51</v>
      </c>
      <c r="AD212" s="135">
        <v>5</v>
      </c>
      <c r="AE212" s="135">
        <v>17</v>
      </c>
      <c r="AF212" s="135">
        <v>28</v>
      </c>
      <c r="AG212" s="136">
        <v>62.857142857142854</v>
      </c>
      <c r="AH212" s="136">
        <v>10</v>
      </c>
      <c r="AI212" s="136">
        <v>156.5</v>
      </c>
    </row>
    <row r="213" spans="1:35" ht="15" customHeight="1" x14ac:dyDescent="0.2">
      <c r="A213" s="70">
        <v>211</v>
      </c>
      <c r="B213" s="128">
        <v>43235</v>
      </c>
      <c r="C213" s="129" t="s">
        <v>287</v>
      </c>
      <c r="D213" s="129" t="s">
        <v>259</v>
      </c>
      <c r="E213" s="130" t="s">
        <v>404</v>
      </c>
      <c r="F213" s="129">
        <v>140513</v>
      </c>
      <c r="G213" s="130">
        <v>33.04</v>
      </c>
      <c r="H213" s="130">
        <v>25.28</v>
      </c>
      <c r="I213" s="130">
        <v>30.16</v>
      </c>
      <c r="J213" s="130">
        <v>11.53</v>
      </c>
      <c r="K213" s="131">
        <v>89.5</v>
      </c>
      <c r="L213" s="131">
        <v>99</v>
      </c>
      <c r="M213" s="131">
        <v>71.7</v>
      </c>
      <c r="N213" s="132">
        <v>0.17</v>
      </c>
      <c r="O213" s="129">
        <v>60</v>
      </c>
      <c r="P213" s="129">
        <v>75</v>
      </c>
      <c r="Q213" s="129">
        <v>25</v>
      </c>
      <c r="R213" s="129">
        <v>93.75</v>
      </c>
      <c r="S213" s="129">
        <v>33.75</v>
      </c>
      <c r="T213" s="133">
        <v>83.6</v>
      </c>
      <c r="U213" s="133">
        <v>75.3</v>
      </c>
      <c r="V213" s="133">
        <v>146</v>
      </c>
      <c r="W213" s="133">
        <v>7.2</v>
      </c>
      <c r="X213" s="134">
        <v>32.6</v>
      </c>
      <c r="Y213" s="135">
        <v>86</v>
      </c>
      <c r="Z213" s="135">
        <v>48</v>
      </c>
      <c r="AA213" s="135">
        <v>60</v>
      </c>
      <c r="AB213" s="135">
        <v>33</v>
      </c>
      <c r="AC213" s="135">
        <v>36</v>
      </c>
      <c r="AD213" s="135">
        <v>24</v>
      </c>
      <c r="AE213" s="135">
        <v>16</v>
      </c>
      <c r="AF213" s="135">
        <v>24</v>
      </c>
      <c r="AG213" s="136">
        <v>72.58064516129032</v>
      </c>
      <c r="AH213" s="136">
        <v>17.741935483870968</v>
      </c>
      <c r="AI213" s="136" t="s">
        <v>63</v>
      </c>
    </row>
    <row r="214" spans="1:35" ht="15" customHeight="1" x14ac:dyDescent="0.2">
      <c r="A214" s="70">
        <v>212</v>
      </c>
      <c r="B214" s="128" t="s">
        <v>63</v>
      </c>
      <c r="C214" s="129" t="s">
        <v>288</v>
      </c>
      <c r="D214" s="129" t="s">
        <v>335</v>
      </c>
      <c r="E214" s="130" t="s">
        <v>404</v>
      </c>
      <c r="F214" s="129">
        <v>140513</v>
      </c>
      <c r="G214" s="130">
        <v>33.04</v>
      </c>
      <c r="H214" s="130">
        <v>25.28</v>
      </c>
      <c r="I214" s="130">
        <v>30.16</v>
      </c>
      <c r="J214" s="130">
        <v>11.53</v>
      </c>
      <c r="K214" s="131">
        <v>93.2</v>
      </c>
      <c r="L214" s="131">
        <v>87</v>
      </c>
      <c r="M214" s="131">
        <v>74.099999999999994</v>
      </c>
      <c r="N214" s="132">
        <v>0.5</v>
      </c>
      <c r="O214" s="129">
        <v>80</v>
      </c>
      <c r="P214" s="129">
        <v>80</v>
      </c>
      <c r="Q214" s="129">
        <v>21</v>
      </c>
      <c r="R214" s="129">
        <v>151.19999999999999</v>
      </c>
      <c r="S214" s="129">
        <v>61.2</v>
      </c>
      <c r="T214" s="133">
        <v>99.6</v>
      </c>
      <c r="U214" s="133">
        <v>93</v>
      </c>
      <c r="V214" s="133">
        <v>149.9</v>
      </c>
      <c r="W214" s="133">
        <v>5.2</v>
      </c>
      <c r="X214" s="134">
        <v>40.6</v>
      </c>
      <c r="Y214" s="135">
        <v>92</v>
      </c>
      <c r="Z214" s="135">
        <v>63</v>
      </c>
      <c r="AA214" s="135">
        <v>74</v>
      </c>
      <c r="AB214" s="135">
        <v>67</v>
      </c>
      <c r="AC214" s="135">
        <v>69</v>
      </c>
      <c r="AD214" s="135">
        <v>5</v>
      </c>
      <c r="AE214" s="135">
        <v>7</v>
      </c>
      <c r="AF214" s="135">
        <v>20</v>
      </c>
      <c r="AG214" s="136">
        <v>78.94736842105263</v>
      </c>
      <c r="AH214" s="136">
        <v>24.561403508771928</v>
      </c>
      <c r="AI214" s="136">
        <v>110.5</v>
      </c>
    </row>
    <row r="215" spans="1:35" ht="15" customHeight="1" x14ac:dyDescent="0.2">
      <c r="A215" s="70">
        <v>213</v>
      </c>
      <c r="B215" s="128" t="s">
        <v>63</v>
      </c>
      <c r="C215" s="129" t="s">
        <v>219</v>
      </c>
      <c r="D215" s="129" t="s">
        <v>269</v>
      </c>
      <c r="E215" s="130" t="s">
        <v>404</v>
      </c>
      <c r="F215" s="129">
        <v>140513</v>
      </c>
      <c r="G215" s="130">
        <v>33.04</v>
      </c>
      <c r="H215" s="130">
        <v>25.28</v>
      </c>
      <c r="I215" s="130">
        <v>30.16</v>
      </c>
      <c r="J215" s="130">
        <v>11.53</v>
      </c>
      <c r="K215" s="131">
        <v>85.8</v>
      </c>
      <c r="L215" s="131">
        <v>76.400000000000006</v>
      </c>
      <c r="M215" s="131">
        <v>62.6</v>
      </c>
      <c r="N215" s="132">
        <v>1.64</v>
      </c>
      <c r="O215" s="129">
        <v>60</v>
      </c>
      <c r="P215" s="129">
        <v>80</v>
      </c>
      <c r="Q215" s="129">
        <v>24.5</v>
      </c>
      <c r="R215" s="129">
        <v>176</v>
      </c>
      <c r="S215" s="129">
        <v>86</v>
      </c>
      <c r="T215" s="133">
        <v>113.2</v>
      </c>
      <c r="U215" s="133">
        <v>100</v>
      </c>
      <c r="V215" s="133">
        <v>206.4</v>
      </c>
      <c r="W215" s="133">
        <v>7.9</v>
      </c>
      <c r="X215" s="134">
        <v>37.9</v>
      </c>
      <c r="Y215" s="135">
        <v>87</v>
      </c>
      <c r="Z215" s="135">
        <v>49</v>
      </c>
      <c r="AA215" s="135">
        <v>78</v>
      </c>
      <c r="AB215" s="135">
        <v>68</v>
      </c>
      <c r="AC215" s="135">
        <v>74</v>
      </c>
      <c r="AD215" s="135">
        <v>4</v>
      </c>
      <c r="AE215" s="135">
        <v>10</v>
      </c>
      <c r="AF215" s="135">
        <v>12</v>
      </c>
      <c r="AG215" s="136">
        <v>72.727272727272734</v>
      </c>
      <c r="AH215" s="136">
        <v>34.848484848484851</v>
      </c>
      <c r="AI215" s="136">
        <v>128.66666666666666</v>
      </c>
    </row>
    <row r="216" spans="1:35" ht="15" customHeight="1" x14ac:dyDescent="0.2">
      <c r="A216" s="70">
        <v>214</v>
      </c>
      <c r="B216" s="128">
        <v>42237</v>
      </c>
      <c r="C216" s="129">
        <v>183</v>
      </c>
      <c r="D216" s="129">
        <v>33</v>
      </c>
      <c r="E216" s="130" t="s">
        <v>70</v>
      </c>
      <c r="F216" s="129" t="s">
        <v>300</v>
      </c>
      <c r="G216" s="130">
        <v>7.76</v>
      </c>
      <c r="H216" s="130">
        <v>27</v>
      </c>
      <c r="I216" s="130">
        <v>29.47</v>
      </c>
      <c r="J216" s="130">
        <v>35.770000000000003</v>
      </c>
      <c r="K216" s="138">
        <v>87.8</v>
      </c>
      <c r="L216" s="138">
        <v>68.099999999999994</v>
      </c>
      <c r="M216" s="138">
        <v>76</v>
      </c>
      <c r="N216" s="136">
        <v>2.7E-2</v>
      </c>
      <c r="O216" s="129">
        <v>70</v>
      </c>
      <c r="P216" s="129">
        <v>60</v>
      </c>
      <c r="Q216" s="129">
        <v>30.5</v>
      </c>
      <c r="R216" s="129">
        <v>164</v>
      </c>
      <c r="S216" s="129">
        <v>74</v>
      </c>
      <c r="T216" s="139">
        <v>110.4</v>
      </c>
      <c r="U216" s="139">
        <v>94.1</v>
      </c>
      <c r="V216" s="139">
        <v>174</v>
      </c>
      <c r="W216" s="139">
        <v>6.8</v>
      </c>
      <c r="X216" s="139">
        <v>34.6</v>
      </c>
      <c r="Y216" s="139">
        <v>82</v>
      </c>
      <c r="Z216" s="139">
        <v>54</v>
      </c>
      <c r="AA216" s="139">
        <v>64</v>
      </c>
      <c r="AB216" s="139">
        <v>43</v>
      </c>
      <c r="AC216" s="139">
        <v>54</v>
      </c>
      <c r="AD216" s="139">
        <v>10</v>
      </c>
      <c r="AE216" s="139">
        <v>17</v>
      </c>
      <c r="AF216" s="139">
        <v>19</v>
      </c>
      <c r="AG216" s="140">
        <v>73.75</v>
      </c>
      <c r="AH216" s="140">
        <v>7.4074074074074066</v>
      </c>
      <c r="AI216" s="140" t="s">
        <v>63</v>
      </c>
    </row>
    <row r="217" spans="1:35" ht="15" customHeight="1" x14ac:dyDescent="0.2">
      <c r="A217" s="70">
        <v>215</v>
      </c>
      <c r="B217" s="128">
        <v>42285</v>
      </c>
      <c r="C217" s="129">
        <v>244</v>
      </c>
      <c r="D217" s="129">
        <v>40</v>
      </c>
      <c r="E217" s="130" t="s">
        <v>70</v>
      </c>
      <c r="F217" s="129" t="s">
        <v>300</v>
      </c>
      <c r="G217" s="130">
        <v>7.76</v>
      </c>
      <c r="H217" s="130">
        <v>27</v>
      </c>
      <c r="I217" s="130">
        <v>29.47</v>
      </c>
      <c r="J217" s="130">
        <v>35.770000000000003</v>
      </c>
      <c r="K217" s="138">
        <v>84.4</v>
      </c>
      <c r="L217" s="138">
        <v>60.8</v>
      </c>
      <c r="M217" s="138">
        <v>0.14000000000000001</v>
      </c>
      <c r="N217" s="136">
        <v>1.4E-2</v>
      </c>
      <c r="O217" s="129">
        <v>45</v>
      </c>
      <c r="P217" s="129">
        <v>55</v>
      </c>
      <c r="Q217" s="129">
        <v>16</v>
      </c>
      <c r="R217" s="129">
        <v>74.8</v>
      </c>
      <c r="S217" s="129">
        <v>0</v>
      </c>
      <c r="T217" s="133">
        <v>98.5</v>
      </c>
      <c r="U217" s="133">
        <v>62.8</v>
      </c>
      <c r="V217" s="133">
        <v>207.1</v>
      </c>
      <c r="W217" s="133">
        <v>8.8000000000000007</v>
      </c>
      <c r="X217" s="134">
        <v>28.6</v>
      </c>
      <c r="Y217" s="135">
        <v>65</v>
      </c>
      <c r="Z217" s="135">
        <v>33</v>
      </c>
      <c r="AA217" s="135">
        <v>38</v>
      </c>
      <c r="AB217" s="135">
        <v>18</v>
      </c>
      <c r="AC217" s="135">
        <v>36</v>
      </c>
      <c r="AD217" s="135">
        <v>2</v>
      </c>
      <c r="AE217" s="135">
        <v>8</v>
      </c>
      <c r="AF217" s="135">
        <v>54</v>
      </c>
      <c r="AG217" s="136">
        <v>77.777777777777786</v>
      </c>
      <c r="AH217" s="136">
        <v>18.055555555555554</v>
      </c>
      <c r="AI217" s="136">
        <v>143</v>
      </c>
    </row>
    <row r="218" spans="1:35" ht="15" customHeight="1" x14ac:dyDescent="0.2">
      <c r="A218" s="70">
        <v>216</v>
      </c>
      <c r="B218" s="128">
        <v>42258</v>
      </c>
      <c r="C218" s="129">
        <v>200</v>
      </c>
      <c r="D218" s="129">
        <v>35</v>
      </c>
      <c r="E218" s="130" t="s">
        <v>70</v>
      </c>
      <c r="F218" s="129" t="s">
        <v>300</v>
      </c>
      <c r="G218" s="130">
        <v>7.76</v>
      </c>
      <c r="H218" s="130">
        <v>27</v>
      </c>
      <c r="I218" s="130">
        <v>29.47</v>
      </c>
      <c r="J218" s="130">
        <v>35.770000000000003</v>
      </c>
      <c r="K218" s="138">
        <v>91</v>
      </c>
      <c r="L218" s="138">
        <v>77.400000000000006</v>
      </c>
      <c r="M218" s="138">
        <v>77.400000000000006</v>
      </c>
      <c r="N218" s="136" t="s">
        <v>63</v>
      </c>
      <c r="O218" s="129">
        <v>65</v>
      </c>
      <c r="P218" s="129">
        <v>75</v>
      </c>
      <c r="Q218" s="129">
        <v>26.5</v>
      </c>
      <c r="R218" s="129">
        <v>178.8</v>
      </c>
      <c r="S218" s="129">
        <v>88</v>
      </c>
      <c r="T218" s="133">
        <v>74.5</v>
      </c>
      <c r="U218" s="133">
        <v>58.9</v>
      </c>
      <c r="V218" s="133">
        <v>138.6</v>
      </c>
      <c r="W218" s="133">
        <v>6.4</v>
      </c>
      <c r="X218" s="134">
        <v>28.5</v>
      </c>
      <c r="Y218" s="135">
        <v>78</v>
      </c>
      <c r="Z218" s="135">
        <v>46</v>
      </c>
      <c r="AA218" s="135">
        <v>28</v>
      </c>
      <c r="AB218" s="135">
        <v>15</v>
      </c>
      <c r="AC218" s="135">
        <v>20</v>
      </c>
      <c r="AD218" s="135">
        <v>7</v>
      </c>
      <c r="AE218" s="135">
        <v>12</v>
      </c>
      <c r="AF218" s="135">
        <v>60</v>
      </c>
      <c r="AG218" s="136">
        <v>68.918918918918919</v>
      </c>
      <c r="AH218" s="136">
        <v>11.842105263157894</v>
      </c>
      <c r="AI218" s="136">
        <v>148</v>
      </c>
    </row>
    <row r="219" spans="1:35" ht="15" customHeight="1" x14ac:dyDescent="0.2">
      <c r="A219" s="70">
        <v>217</v>
      </c>
      <c r="B219" s="128">
        <v>42262</v>
      </c>
      <c r="C219" s="129">
        <v>207</v>
      </c>
      <c r="D219" s="129">
        <v>36</v>
      </c>
      <c r="E219" s="130" t="s">
        <v>70</v>
      </c>
      <c r="F219" s="129" t="s">
        <v>300</v>
      </c>
      <c r="G219" s="130">
        <v>7.76</v>
      </c>
      <c r="H219" s="130">
        <v>27</v>
      </c>
      <c r="I219" s="130">
        <v>29.47</v>
      </c>
      <c r="J219" s="130">
        <v>35.770000000000003</v>
      </c>
      <c r="K219" s="138">
        <v>87.3</v>
      </c>
      <c r="L219" s="138">
        <v>67.8</v>
      </c>
      <c r="M219" s="138">
        <v>78.2</v>
      </c>
      <c r="N219" s="136">
        <v>0</v>
      </c>
      <c r="O219" s="129">
        <v>60</v>
      </c>
      <c r="P219" s="129">
        <v>65</v>
      </c>
      <c r="Q219" s="129">
        <v>36</v>
      </c>
      <c r="R219" s="129">
        <v>198</v>
      </c>
      <c r="S219" s="129">
        <v>108</v>
      </c>
      <c r="T219" s="133">
        <v>87.8</v>
      </c>
      <c r="U219" s="133">
        <v>69.3</v>
      </c>
      <c r="V219" s="133">
        <v>161</v>
      </c>
      <c r="W219" s="133">
        <v>7.1</v>
      </c>
      <c r="X219" s="134">
        <v>28.9</v>
      </c>
      <c r="Y219" s="135">
        <v>79</v>
      </c>
      <c r="Z219" s="135">
        <v>45</v>
      </c>
      <c r="AA219" s="135">
        <v>32</v>
      </c>
      <c r="AB219" s="135">
        <v>21</v>
      </c>
      <c r="AC219" s="135">
        <v>27</v>
      </c>
      <c r="AD219" s="135">
        <v>5</v>
      </c>
      <c r="AE219" s="135">
        <v>9</v>
      </c>
      <c r="AF219" s="135">
        <v>59</v>
      </c>
      <c r="AG219" s="136">
        <v>62.162162162162161</v>
      </c>
      <c r="AH219" s="136">
        <v>9.4594594594594597</v>
      </c>
      <c r="AI219" s="136" t="s">
        <v>63</v>
      </c>
    </row>
    <row r="220" spans="1:35" ht="15" customHeight="1" x14ac:dyDescent="0.2">
      <c r="A220" s="70">
        <v>218</v>
      </c>
      <c r="B220" s="128">
        <v>42262</v>
      </c>
      <c r="C220" s="129">
        <v>208</v>
      </c>
      <c r="D220" s="129">
        <v>36</v>
      </c>
      <c r="E220" s="130" t="s">
        <v>70</v>
      </c>
      <c r="F220" s="129" t="s">
        <v>313</v>
      </c>
      <c r="G220" s="130">
        <v>10.83</v>
      </c>
      <c r="H220" s="130">
        <v>25.21</v>
      </c>
      <c r="I220" s="130">
        <v>27.08</v>
      </c>
      <c r="J220" s="130">
        <v>36.880000000000003</v>
      </c>
      <c r="K220" s="138">
        <v>89.8</v>
      </c>
      <c r="L220" s="138">
        <v>73.3</v>
      </c>
      <c r="M220" s="138">
        <v>76.5</v>
      </c>
      <c r="N220" s="136">
        <v>3.7999999999999999E-2</v>
      </c>
      <c r="O220" s="129">
        <v>60</v>
      </c>
      <c r="P220" s="129">
        <v>55</v>
      </c>
      <c r="Q220" s="129">
        <v>29</v>
      </c>
      <c r="R220" s="129">
        <v>135</v>
      </c>
      <c r="S220" s="129">
        <v>50</v>
      </c>
      <c r="T220" s="133">
        <v>72.099999999999994</v>
      </c>
      <c r="U220" s="133">
        <v>48.6</v>
      </c>
      <c r="V220" s="133">
        <v>128.30000000000001</v>
      </c>
      <c r="W220" s="133">
        <v>7.5</v>
      </c>
      <c r="X220" s="134">
        <v>27.5</v>
      </c>
      <c r="Y220" s="135">
        <v>76</v>
      </c>
      <c r="Z220" s="135">
        <v>49</v>
      </c>
      <c r="AA220" s="135">
        <v>20</v>
      </c>
      <c r="AB220" s="135">
        <v>5</v>
      </c>
      <c r="AC220" s="135">
        <v>11</v>
      </c>
      <c r="AD220" s="135">
        <v>9</v>
      </c>
      <c r="AE220" s="135">
        <v>12</v>
      </c>
      <c r="AF220" s="135">
        <v>68</v>
      </c>
      <c r="AG220" s="136">
        <v>57.534246575342465</v>
      </c>
      <c r="AH220" s="136">
        <v>9.5890410958904102</v>
      </c>
      <c r="AI220" s="136">
        <v>148.14285714285714</v>
      </c>
    </row>
    <row r="221" spans="1:35" ht="15" customHeight="1" x14ac:dyDescent="0.2">
      <c r="A221" s="70">
        <v>219</v>
      </c>
      <c r="B221" s="128">
        <v>42264</v>
      </c>
      <c r="C221" s="129">
        <v>221</v>
      </c>
      <c r="D221" s="129">
        <v>37</v>
      </c>
      <c r="E221" s="130" t="s">
        <v>70</v>
      </c>
      <c r="F221" s="129" t="s">
        <v>313</v>
      </c>
      <c r="G221" s="130">
        <v>10.83</v>
      </c>
      <c r="H221" s="130">
        <v>25.21</v>
      </c>
      <c r="I221" s="130">
        <v>27.08</v>
      </c>
      <c r="J221" s="130">
        <v>36.880000000000003</v>
      </c>
      <c r="K221" s="138">
        <v>87.8</v>
      </c>
      <c r="L221" s="138">
        <v>65.099999999999994</v>
      </c>
      <c r="M221" s="138">
        <v>72.900000000000006</v>
      </c>
      <c r="N221" s="136">
        <v>3.3000000000000002E-2</v>
      </c>
      <c r="O221" s="129">
        <v>60</v>
      </c>
      <c r="P221" s="129">
        <v>70</v>
      </c>
      <c r="Q221" s="129">
        <v>67.5</v>
      </c>
      <c r="R221" s="129">
        <v>401.6</v>
      </c>
      <c r="S221" s="129">
        <v>316.60000000000002</v>
      </c>
      <c r="T221" s="133">
        <v>84.4</v>
      </c>
      <c r="U221" s="133">
        <v>62.6</v>
      </c>
      <c r="V221" s="133">
        <v>164.5</v>
      </c>
      <c r="W221" s="133">
        <v>6.1</v>
      </c>
      <c r="X221" s="134">
        <v>34.700000000000003</v>
      </c>
      <c r="Y221" s="135">
        <v>76</v>
      </c>
      <c r="Z221" s="135">
        <v>42</v>
      </c>
      <c r="AA221" s="135">
        <v>36</v>
      </c>
      <c r="AB221" s="135">
        <v>21</v>
      </c>
      <c r="AC221" s="135">
        <v>31</v>
      </c>
      <c r="AD221" s="135">
        <v>5</v>
      </c>
      <c r="AE221" s="135">
        <v>13</v>
      </c>
      <c r="AF221" s="135">
        <v>51</v>
      </c>
      <c r="AG221" s="136">
        <v>70.422535211267601</v>
      </c>
      <c r="AH221" s="136">
        <v>17.142857142857142</v>
      </c>
      <c r="AI221" s="136">
        <v>147.33333333333334</v>
      </c>
    </row>
    <row r="222" spans="1:35" ht="15" customHeight="1" x14ac:dyDescent="0.2">
      <c r="A222" s="70">
        <v>220</v>
      </c>
      <c r="B222" s="128">
        <v>42285</v>
      </c>
      <c r="C222" s="129">
        <v>245</v>
      </c>
      <c r="D222" s="129">
        <v>40</v>
      </c>
      <c r="E222" s="130" t="s">
        <v>70</v>
      </c>
      <c r="F222" s="129" t="s">
        <v>313</v>
      </c>
      <c r="G222" s="130">
        <v>10.83</v>
      </c>
      <c r="H222" s="130">
        <v>25.21</v>
      </c>
      <c r="I222" s="130">
        <v>27.08</v>
      </c>
      <c r="J222" s="130">
        <v>36.880000000000003</v>
      </c>
      <c r="K222" s="138">
        <v>86.7</v>
      </c>
      <c r="L222" s="138">
        <v>63.2</v>
      </c>
      <c r="M222" s="138">
        <v>67.7</v>
      </c>
      <c r="N222" s="136">
        <v>0</v>
      </c>
      <c r="O222" s="129">
        <v>55</v>
      </c>
      <c r="P222" s="129">
        <v>55</v>
      </c>
      <c r="Q222" s="129">
        <v>12</v>
      </c>
      <c r="R222" s="129">
        <v>56.1</v>
      </c>
      <c r="S222" s="129">
        <v>0</v>
      </c>
      <c r="T222" s="133">
        <v>96.5</v>
      </c>
      <c r="U222" s="133">
        <v>61.3</v>
      </c>
      <c r="V222" s="133">
        <v>206.9</v>
      </c>
      <c r="W222" s="133">
        <v>9.6999999999999993</v>
      </c>
      <c r="X222" s="134">
        <v>27.2</v>
      </c>
      <c r="Y222" s="135">
        <v>66</v>
      </c>
      <c r="Z222" s="135">
        <v>32</v>
      </c>
      <c r="AA222" s="135">
        <v>43</v>
      </c>
      <c r="AB222" s="135">
        <v>20</v>
      </c>
      <c r="AC222" s="135">
        <v>39</v>
      </c>
      <c r="AD222" s="135">
        <v>4</v>
      </c>
      <c r="AE222" s="135">
        <v>16</v>
      </c>
      <c r="AF222" s="135">
        <v>41</v>
      </c>
      <c r="AG222" s="136">
        <v>68.493150684931507</v>
      </c>
      <c r="AH222" s="136">
        <v>23.287671232876711</v>
      </c>
      <c r="AI222" s="136" t="s">
        <v>63</v>
      </c>
    </row>
    <row r="223" spans="1:35" ht="15" customHeight="1" x14ac:dyDescent="0.2">
      <c r="A223" s="70">
        <v>221</v>
      </c>
      <c r="B223" s="128">
        <v>42258</v>
      </c>
      <c r="C223" s="129">
        <v>202</v>
      </c>
      <c r="D223" s="129">
        <v>35</v>
      </c>
      <c r="E223" s="130" t="s">
        <v>70</v>
      </c>
      <c r="F223" s="129" t="s">
        <v>320</v>
      </c>
      <c r="G223" s="130">
        <v>17.43</v>
      </c>
      <c r="H223" s="130">
        <v>22.02</v>
      </c>
      <c r="I223" s="130">
        <v>27.52</v>
      </c>
      <c r="J223" s="130">
        <v>33.03</v>
      </c>
      <c r="K223" s="138">
        <v>87.1</v>
      </c>
      <c r="L223" s="138">
        <v>66.099999999999994</v>
      </c>
      <c r="M223" s="138">
        <v>71.599999999999994</v>
      </c>
      <c r="N223" s="136" t="s">
        <v>63</v>
      </c>
      <c r="O223" s="129">
        <v>50</v>
      </c>
      <c r="P223" s="129">
        <v>65</v>
      </c>
      <c r="Q223" s="129">
        <v>73</v>
      </c>
      <c r="R223" s="129">
        <v>427</v>
      </c>
      <c r="S223" s="129">
        <v>337</v>
      </c>
      <c r="T223" s="133">
        <v>123.6</v>
      </c>
      <c r="U223" s="133">
        <v>100.2</v>
      </c>
      <c r="V223" s="133">
        <v>220.3</v>
      </c>
      <c r="W223" s="133">
        <v>10.1</v>
      </c>
      <c r="X223" s="134">
        <v>28</v>
      </c>
      <c r="Y223" s="135">
        <v>78</v>
      </c>
      <c r="Z223" s="135">
        <v>45</v>
      </c>
      <c r="AA223" s="135">
        <v>52</v>
      </c>
      <c r="AB223" s="135">
        <v>36</v>
      </c>
      <c r="AC223" s="135">
        <v>47</v>
      </c>
      <c r="AD223" s="135">
        <v>4</v>
      </c>
      <c r="AE223" s="135">
        <v>15</v>
      </c>
      <c r="AF223" s="135">
        <v>33</v>
      </c>
      <c r="AG223" s="136">
        <v>71.05263157894737</v>
      </c>
      <c r="AH223" s="136">
        <v>17.333333333333336</v>
      </c>
      <c r="AI223" s="136">
        <v>257</v>
      </c>
    </row>
    <row r="224" spans="1:35" ht="15" customHeight="1" x14ac:dyDescent="0.2">
      <c r="A224" s="70">
        <v>222</v>
      </c>
      <c r="B224" s="128">
        <v>42285</v>
      </c>
      <c r="C224" s="129">
        <v>243</v>
      </c>
      <c r="D224" s="129">
        <v>40</v>
      </c>
      <c r="E224" s="130" t="s">
        <v>70</v>
      </c>
      <c r="F224" s="129" t="s">
        <v>320</v>
      </c>
      <c r="G224" s="130">
        <v>17.43</v>
      </c>
      <c r="H224" s="130">
        <v>22.02</v>
      </c>
      <c r="I224" s="130">
        <v>27.52</v>
      </c>
      <c r="J224" s="130">
        <v>33.03</v>
      </c>
      <c r="K224" s="138">
        <v>87.5</v>
      </c>
      <c r="L224" s="138">
        <v>62.9</v>
      </c>
      <c r="M224" s="138">
        <v>56.6</v>
      </c>
      <c r="N224" s="136">
        <v>5.7000000000000002E-2</v>
      </c>
      <c r="O224" s="129">
        <v>65</v>
      </c>
      <c r="P224" s="129">
        <v>75</v>
      </c>
      <c r="Q224" s="129">
        <v>44.5</v>
      </c>
      <c r="R224" s="129">
        <v>283</v>
      </c>
      <c r="S224" s="129">
        <v>198</v>
      </c>
      <c r="T224" s="133">
        <v>119.8</v>
      </c>
      <c r="U224" s="133">
        <v>110.1</v>
      </c>
      <c r="V224" s="133">
        <v>179.5</v>
      </c>
      <c r="W224" s="133">
        <v>5.6</v>
      </c>
      <c r="X224" s="134">
        <v>42.1</v>
      </c>
      <c r="Y224" s="135">
        <v>91</v>
      </c>
      <c r="Z224" s="135">
        <v>62</v>
      </c>
      <c r="AA224" s="135">
        <v>53</v>
      </c>
      <c r="AB224" s="135">
        <v>50</v>
      </c>
      <c r="AC224" s="135">
        <v>52</v>
      </c>
      <c r="AD224" s="135">
        <v>1</v>
      </c>
      <c r="AE224" s="135">
        <v>2</v>
      </c>
      <c r="AF224" s="135">
        <v>44</v>
      </c>
      <c r="AG224" s="136">
        <v>66.197183098591552</v>
      </c>
      <c r="AH224" s="136">
        <v>4.225352112676056</v>
      </c>
      <c r="AI224" s="136">
        <v>128.81818181818181</v>
      </c>
    </row>
    <row r="225" spans="1:35" ht="15" customHeight="1" x14ac:dyDescent="0.2">
      <c r="A225" s="70">
        <v>223</v>
      </c>
      <c r="B225" s="128" t="s">
        <v>63</v>
      </c>
      <c r="C225" s="129" t="s">
        <v>250</v>
      </c>
      <c r="D225" s="129" t="s">
        <v>334</v>
      </c>
      <c r="E225" s="130" t="s">
        <v>70</v>
      </c>
      <c r="F225" s="129" t="s">
        <v>320</v>
      </c>
      <c r="G225" s="130">
        <v>17.43</v>
      </c>
      <c r="H225" s="130">
        <v>22.02</v>
      </c>
      <c r="I225" s="130">
        <v>27.52</v>
      </c>
      <c r="J225" s="130">
        <v>33.03</v>
      </c>
      <c r="K225" s="131">
        <v>87</v>
      </c>
      <c r="L225" s="131">
        <v>65.7</v>
      </c>
      <c r="M225" s="131">
        <v>69.900000000000006</v>
      </c>
      <c r="N225" s="132">
        <v>2.57</v>
      </c>
      <c r="O225" s="129">
        <v>75</v>
      </c>
      <c r="P225" s="129">
        <v>80</v>
      </c>
      <c r="Q225" s="129">
        <v>29</v>
      </c>
      <c r="R225" s="129">
        <v>208</v>
      </c>
      <c r="S225" s="129">
        <v>118</v>
      </c>
      <c r="T225" s="133">
        <v>107.6</v>
      </c>
      <c r="U225" s="133">
        <v>93.9</v>
      </c>
      <c r="V225" s="133">
        <v>184</v>
      </c>
      <c r="W225" s="133">
        <v>8.5</v>
      </c>
      <c r="X225" s="134">
        <v>29.5</v>
      </c>
      <c r="Y225" s="135">
        <v>85</v>
      </c>
      <c r="Z225" s="135">
        <v>51</v>
      </c>
      <c r="AA225" s="135">
        <v>54</v>
      </c>
      <c r="AB225" s="135">
        <v>44</v>
      </c>
      <c r="AC225" s="135">
        <v>49</v>
      </c>
      <c r="AD225" s="135">
        <v>5</v>
      </c>
      <c r="AE225" s="135">
        <v>13</v>
      </c>
      <c r="AF225" s="135">
        <v>33</v>
      </c>
      <c r="AG225" s="136">
        <v>84.507042253521121</v>
      </c>
      <c r="AH225" s="136">
        <v>24.285714285714285</v>
      </c>
      <c r="AI225" s="136" t="s">
        <v>63</v>
      </c>
    </row>
    <row r="226" spans="1:35" ht="15" customHeight="1" x14ac:dyDescent="0.2">
      <c r="A226" s="70">
        <v>224</v>
      </c>
      <c r="B226" s="128">
        <v>744440</v>
      </c>
      <c r="C226" s="129">
        <v>138</v>
      </c>
      <c r="D226" s="129">
        <v>26</v>
      </c>
      <c r="E226" s="130" t="s">
        <v>110</v>
      </c>
      <c r="F226" s="129" t="s">
        <v>310</v>
      </c>
      <c r="G226" s="130">
        <v>14.86</v>
      </c>
      <c r="H226" s="130">
        <v>24.31</v>
      </c>
      <c r="I226" s="130">
        <v>33.96</v>
      </c>
      <c r="J226" s="130">
        <v>26.87</v>
      </c>
      <c r="K226" s="138">
        <v>86.9</v>
      </c>
      <c r="L226" s="138">
        <v>67.599999999999994</v>
      </c>
      <c r="M226" s="138">
        <v>80.900000000000006</v>
      </c>
      <c r="N226" s="136">
        <v>0.3</v>
      </c>
      <c r="O226" s="129">
        <v>55</v>
      </c>
      <c r="P226" s="129">
        <v>70</v>
      </c>
      <c r="Q226" s="129">
        <v>33.5</v>
      </c>
      <c r="R226" s="129">
        <v>211</v>
      </c>
      <c r="S226" s="129">
        <v>121</v>
      </c>
      <c r="T226" s="133">
        <v>94.9</v>
      </c>
      <c r="U226" s="133">
        <v>80.3</v>
      </c>
      <c r="V226" s="133">
        <v>173.2</v>
      </c>
      <c r="W226" s="133">
        <v>8.5</v>
      </c>
      <c r="X226" s="134">
        <v>29.9</v>
      </c>
      <c r="Y226" s="135">
        <v>82</v>
      </c>
      <c r="Z226" s="135">
        <v>48</v>
      </c>
      <c r="AA226" s="135">
        <v>72</v>
      </c>
      <c r="AB226" s="135">
        <v>48</v>
      </c>
      <c r="AC226" s="135">
        <v>58</v>
      </c>
      <c r="AD226" s="135">
        <v>14</v>
      </c>
      <c r="AE226" s="135">
        <v>10</v>
      </c>
      <c r="AF226" s="135">
        <v>18</v>
      </c>
      <c r="AG226" s="136">
        <v>60.204081632653065</v>
      </c>
      <c r="AH226" s="136">
        <v>17.171717171717169</v>
      </c>
      <c r="AI226" s="136">
        <v>112</v>
      </c>
    </row>
    <row r="227" spans="1:35" ht="15" customHeight="1" x14ac:dyDescent="0.2">
      <c r="A227" s="70">
        <v>225</v>
      </c>
      <c r="B227" s="128">
        <v>42264</v>
      </c>
      <c r="C227" s="129">
        <v>219</v>
      </c>
      <c r="D227" s="129">
        <v>37</v>
      </c>
      <c r="E227" s="130" t="s">
        <v>110</v>
      </c>
      <c r="F227" s="129" t="s">
        <v>310</v>
      </c>
      <c r="G227" s="130">
        <v>14.86</v>
      </c>
      <c r="H227" s="130">
        <v>24.31</v>
      </c>
      <c r="I227" s="130">
        <v>33.96</v>
      </c>
      <c r="J227" s="130">
        <v>26.87</v>
      </c>
      <c r="K227" s="138">
        <v>88.4</v>
      </c>
      <c r="L227" s="138">
        <v>65.7</v>
      </c>
      <c r="M227" s="138">
        <v>70.5</v>
      </c>
      <c r="N227" s="136">
        <v>1.4E-2</v>
      </c>
      <c r="O227" s="129">
        <v>50</v>
      </c>
      <c r="P227" s="129">
        <v>50</v>
      </c>
      <c r="Q227" s="129">
        <v>56.5</v>
      </c>
      <c r="R227" s="129">
        <v>240.1</v>
      </c>
      <c r="S227" s="129">
        <v>155.1</v>
      </c>
      <c r="T227" s="133">
        <v>90</v>
      </c>
      <c r="U227" s="133">
        <v>74.400000000000006</v>
      </c>
      <c r="V227" s="133">
        <v>157</v>
      </c>
      <c r="W227" s="133">
        <v>7.1</v>
      </c>
      <c r="X227" s="134">
        <v>33.5</v>
      </c>
      <c r="Y227" s="135">
        <v>81</v>
      </c>
      <c r="Z227" s="135">
        <v>49</v>
      </c>
      <c r="AA227" s="135">
        <v>40</v>
      </c>
      <c r="AB227" s="135">
        <v>25</v>
      </c>
      <c r="AC227" s="135">
        <v>32</v>
      </c>
      <c r="AD227" s="135">
        <v>8</v>
      </c>
      <c r="AE227" s="135">
        <v>18</v>
      </c>
      <c r="AF227" s="135">
        <v>42</v>
      </c>
      <c r="AG227" s="136">
        <v>61.971830985915489</v>
      </c>
      <c r="AH227" s="136">
        <v>9.8591549295774641</v>
      </c>
      <c r="AI227" s="136" t="s">
        <v>63</v>
      </c>
    </row>
    <row r="228" spans="1:35" ht="15" customHeight="1" x14ac:dyDescent="0.2">
      <c r="A228" s="70">
        <v>226</v>
      </c>
      <c r="B228" s="128">
        <v>42285</v>
      </c>
      <c r="C228" s="129">
        <v>241</v>
      </c>
      <c r="D228" s="129">
        <v>40</v>
      </c>
      <c r="E228" s="130" t="s">
        <v>110</v>
      </c>
      <c r="F228" s="129" t="s">
        <v>310</v>
      </c>
      <c r="G228" s="130">
        <v>14.86</v>
      </c>
      <c r="H228" s="130">
        <v>24.31</v>
      </c>
      <c r="I228" s="130">
        <v>33.96</v>
      </c>
      <c r="J228" s="130">
        <v>26.87</v>
      </c>
      <c r="K228" s="138">
        <v>90.5</v>
      </c>
      <c r="L228" s="138">
        <v>71.599999999999994</v>
      </c>
      <c r="M228" s="138">
        <v>77.8</v>
      </c>
      <c r="N228" s="136">
        <v>1.0999999999999999E-2</v>
      </c>
      <c r="O228" s="129">
        <v>60</v>
      </c>
      <c r="P228" s="129">
        <v>60</v>
      </c>
      <c r="Q228" s="129">
        <v>73</v>
      </c>
      <c r="R228" s="129">
        <v>372</v>
      </c>
      <c r="S228" s="129">
        <v>287</v>
      </c>
      <c r="T228" s="133">
        <v>109.7</v>
      </c>
      <c r="U228" s="133">
        <v>88.6</v>
      </c>
      <c r="V228" s="133">
        <v>201.6</v>
      </c>
      <c r="W228" s="133">
        <v>9.1</v>
      </c>
      <c r="X228" s="134">
        <v>31.8</v>
      </c>
      <c r="Y228" s="135">
        <v>79</v>
      </c>
      <c r="Z228" s="135">
        <v>44</v>
      </c>
      <c r="AA228" s="135">
        <v>71</v>
      </c>
      <c r="AB228" s="135">
        <v>50</v>
      </c>
      <c r="AC228" s="135">
        <v>64</v>
      </c>
      <c r="AD228" s="135">
        <v>7</v>
      </c>
      <c r="AE228" s="135">
        <v>15</v>
      </c>
      <c r="AF228" s="135">
        <v>14</v>
      </c>
      <c r="AG228" s="136">
        <v>62.5</v>
      </c>
      <c r="AH228" s="136">
        <v>6.9444444444444446</v>
      </c>
      <c r="AI228" s="136">
        <v>172.5</v>
      </c>
    </row>
    <row r="229" spans="1:35" ht="15" customHeight="1" x14ac:dyDescent="0.2">
      <c r="A229" s="70">
        <v>227</v>
      </c>
      <c r="B229" s="128">
        <v>42237</v>
      </c>
      <c r="C229" s="129">
        <v>185</v>
      </c>
      <c r="D229" s="129">
        <v>33</v>
      </c>
      <c r="E229" s="130" t="s">
        <v>110</v>
      </c>
      <c r="F229" s="129" t="s">
        <v>311</v>
      </c>
      <c r="G229" s="130">
        <v>24.98</v>
      </c>
      <c r="H229" s="130">
        <v>30.83</v>
      </c>
      <c r="I229" s="130">
        <v>13.72</v>
      </c>
      <c r="J229" s="130">
        <v>30.47</v>
      </c>
      <c r="K229" s="138">
        <v>89.3</v>
      </c>
      <c r="L229" s="138">
        <v>73</v>
      </c>
      <c r="M229" s="138">
        <v>74.8</v>
      </c>
      <c r="N229" s="136">
        <v>0.1</v>
      </c>
      <c r="O229" s="129">
        <v>60</v>
      </c>
      <c r="P229" s="129">
        <v>70</v>
      </c>
      <c r="Q229" s="129">
        <v>52.5</v>
      </c>
      <c r="R229" s="129">
        <v>330</v>
      </c>
      <c r="S229" s="129">
        <v>240</v>
      </c>
      <c r="T229" s="133">
        <v>108.7</v>
      </c>
      <c r="U229" s="133">
        <v>89.7</v>
      </c>
      <c r="V229" s="133">
        <v>192.9</v>
      </c>
      <c r="W229" s="133">
        <v>9.1999999999999993</v>
      </c>
      <c r="X229" s="134">
        <v>26.6</v>
      </c>
      <c r="Y229" s="135">
        <v>79</v>
      </c>
      <c r="Z229" s="135">
        <v>45</v>
      </c>
      <c r="AA229" s="135">
        <v>69</v>
      </c>
      <c r="AB229" s="135">
        <v>49</v>
      </c>
      <c r="AC229" s="135">
        <v>62</v>
      </c>
      <c r="AD229" s="135">
        <v>8</v>
      </c>
      <c r="AE229" s="135">
        <v>22</v>
      </c>
      <c r="AF229" s="135">
        <v>9</v>
      </c>
      <c r="AG229" s="136">
        <v>73.255813953488371</v>
      </c>
      <c r="AH229" s="136">
        <v>4.7058823529411766</v>
      </c>
      <c r="AI229" s="136" t="s">
        <v>63</v>
      </c>
    </row>
    <row r="230" spans="1:35" ht="15" customHeight="1" x14ac:dyDescent="0.2">
      <c r="A230" s="70">
        <v>228</v>
      </c>
      <c r="B230" s="128">
        <v>42262</v>
      </c>
      <c r="C230" s="129">
        <v>213</v>
      </c>
      <c r="D230" s="129">
        <v>36</v>
      </c>
      <c r="E230" s="130" t="s">
        <v>110</v>
      </c>
      <c r="F230" s="129" t="s">
        <v>311</v>
      </c>
      <c r="G230" s="130">
        <v>24.98</v>
      </c>
      <c r="H230" s="130">
        <v>30.83</v>
      </c>
      <c r="I230" s="130">
        <v>13.72</v>
      </c>
      <c r="J230" s="130">
        <v>30.47</v>
      </c>
      <c r="K230" s="138">
        <v>90.6</v>
      </c>
      <c r="L230" s="138">
        <v>76</v>
      </c>
      <c r="M230" s="138">
        <v>75.8</v>
      </c>
      <c r="N230" s="136">
        <v>0.08</v>
      </c>
      <c r="O230" s="129">
        <v>50</v>
      </c>
      <c r="P230" s="129">
        <v>75</v>
      </c>
      <c r="Q230" s="129">
        <v>48.5</v>
      </c>
      <c r="R230" s="129">
        <v>309.10000000000002</v>
      </c>
      <c r="S230" s="129">
        <v>224.1</v>
      </c>
      <c r="T230" s="133">
        <v>73.3</v>
      </c>
      <c r="U230" s="133">
        <v>54.7</v>
      </c>
      <c r="V230" s="133">
        <v>143.5</v>
      </c>
      <c r="W230" s="133">
        <v>7.7</v>
      </c>
      <c r="X230" s="134">
        <v>32.6</v>
      </c>
      <c r="Y230" s="135">
        <v>79</v>
      </c>
      <c r="Z230" s="135">
        <v>54</v>
      </c>
      <c r="AA230" s="135">
        <v>29</v>
      </c>
      <c r="AB230" s="135">
        <v>12</v>
      </c>
      <c r="AC230" s="135">
        <v>17</v>
      </c>
      <c r="AD230" s="135">
        <v>12</v>
      </c>
      <c r="AE230" s="135">
        <v>6</v>
      </c>
      <c r="AF230" s="135">
        <v>65</v>
      </c>
      <c r="AG230" s="136">
        <v>69.117647058823522</v>
      </c>
      <c r="AH230" s="136">
        <v>10.44776119402985</v>
      </c>
      <c r="AI230" s="136">
        <v>153.5</v>
      </c>
    </row>
    <row r="231" spans="1:35" ht="15" customHeight="1" x14ac:dyDescent="0.2">
      <c r="A231" s="70">
        <v>229</v>
      </c>
      <c r="B231" s="128">
        <v>42264</v>
      </c>
      <c r="C231" s="129">
        <v>220</v>
      </c>
      <c r="D231" s="129">
        <v>37</v>
      </c>
      <c r="E231" s="130" t="s">
        <v>110</v>
      </c>
      <c r="F231" s="129" t="s">
        <v>311</v>
      </c>
      <c r="G231" s="130">
        <v>24.98</v>
      </c>
      <c r="H231" s="130">
        <v>30.83</v>
      </c>
      <c r="I231" s="130">
        <v>13.72</v>
      </c>
      <c r="J231" s="130">
        <v>30.47</v>
      </c>
      <c r="K231" s="138">
        <v>85.7</v>
      </c>
      <c r="L231" s="138">
        <v>63.8</v>
      </c>
      <c r="M231" s="138">
        <v>72.2</v>
      </c>
      <c r="N231" s="136">
        <v>0.04</v>
      </c>
      <c r="O231" s="129">
        <v>40</v>
      </c>
      <c r="P231" s="129">
        <v>60</v>
      </c>
      <c r="Q231" s="129">
        <v>44.5</v>
      </c>
      <c r="R231" s="129">
        <v>226.9</v>
      </c>
      <c r="S231" s="129">
        <v>141.9</v>
      </c>
      <c r="T231" s="133">
        <v>85.1</v>
      </c>
      <c r="U231" s="133">
        <v>64.7</v>
      </c>
      <c r="V231" s="133">
        <v>169.9</v>
      </c>
      <c r="W231" s="133">
        <v>6.8</v>
      </c>
      <c r="X231" s="134">
        <v>38.5</v>
      </c>
      <c r="Y231" s="135">
        <v>75</v>
      </c>
      <c r="Z231" s="135">
        <v>40</v>
      </c>
      <c r="AA231" s="135">
        <v>37</v>
      </c>
      <c r="AB231" s="135">
        <v>23</v>
      </c>
      <c r="AC231" s="135">
        <v>32</v>
      </c>
      <c r="AD231" s="135">
        <v>6</v>
      </c>
      <c r="AE231" s="135">
        <v>11</v>
      </c>
      <c r="AF231" s="135">
        <v>51</v>
      </c>
      <c r="AG231" s="136">
        <v>73.529411764705884</v>
      </c>
      <c r="AH231" s="136">
        <v>7.3529411764705888</v>
      </c>
      <c r="AI231" s="136">
        <v>204</v>
      </c>
    </row>
    <row r="232" spans="1:35" ht="15" customHeight="1" x14ac:dyDescent="0.2">
      <c r="A232" s="70">
        <v>230</v>
      </c>
      <c r="B232" s="128">
        <v>42381</v>
      </c>
      <c r="C232" s="129">
        <v>327</v>
      </c>
      <c r="D232" s="129">
        <v>48</v>
      </c>
      <c r="E232" s="130" t="s">
        <v>110</v>
      </c>
      <c r="F232" s="129" t="s">
        <v>321</v>
      </c>
      <c r="G232" s="130">
        <v>15.57</v>
      </c>
      <c r="H232" s="130">
        <v>29.94</v>
      </c>
      <c r="I232" s="130">
        <v>7.19</v>
      </c>
      <c r="J232" s="130">
        <v>47.31</v>
      </c>
      <c r="K232" s="138">
        <v>86.3</v>
      </c>
      <c r="L232" s="138">
        <v>62.2</v>
      </c>
      <c r="M232" s="138">
        <v>87.1</v>
      </c>
      <c r="N232" s="136">
        <v>0.19</v>
      </c>
      <c r="O232" s="129">
        <v>65</v>
      </c>
      <c r="P232" s="129">
        <v>50</v>
      </c>
      <c r="Q232" s="129">
        <v>16.5</v>
      </c>
      <c r="R232" s="129">
        <v>70</v>
      </c>
      <c r="S232" s="129">
        <v>0</v>
      </c>
      <c r="T232" s="133">
        <v>115.6</v>
      </c>
      <c r="U232" s="133">
        <v>98.1</v>
      </c>
      <c r="V232" s="133">
        <v>202.2</v>
      </c>
      <c r="W232" s="139">
        <v>9.6</v>
      </c>
      <c r="X232" s="139">
        <v>26.7</v>
      </c>
      <c r="Y232" s="135">
        <v>82</v>
      </c>
      <c r="Z232" s="135">
        <v>48</v>
      </c>
      <c r="AA232" s="135">
        <v>33</v>
      </c>
      <c r="AB232" s="135">
        <v>24</v>
      </c>
      <c r="AC232" s="135">
        <v>29</v>
      </c>
      <c r="AD232" s="135">
        <v>4</v>
      </c>
      <c r="AE232" s="135">
        <v>19</v>
      </c>
      <c r="AF232" s="135">
        <v>48</v>
      </c>
      <c r="AG232" s="136">
        <v>78.125</v>
      </c>
      <c r="AH232" s="136">
        <v>18.75</v>
      </c>
      <c r="AI232" s="136" t="s">
        <v>63</v>
      </c>
    </row>
    <row r="233" spans="1:35" ht="15" customHeight="1" x14ac:dyDescent="0.2">
      <c r="A233" s="70">
        <v>231</v>
      </c>
      <c r="B233" s="128">
        <v>42399</v>
      </c>
      <c r="C233" s="129">
        <v>349</v>
      </c>
      <c r="D233" s="129">
        <v>50</v>
      </c>
      <c r="E233" s="130" t="s">
        <v>110</v>
      </c>
      <c r="F233" s="129" t="s">
        <v>321</v>
      </c>
      <c r="G233" s="130">
        <v>15.57</v>
      </c>
      <c r="H233" s="130">
        <v>29.94</v>
      </c>
      <c r="I233" s="130">
        <v>7.19</v>
      </c>
      <c r="J233" s="130">
        <v>47.31</v>
      </c>
      <c r="K233" s="138">
        <v>89</v>
      </c>
      <c r="L233" s="138">
        <v>77.3</v>
      </c>
      <c r="M233" s="138">
        <v>91.5</v>
      </c>
      <c r="N233" s="136">
        <v>0.28999999999999998</v>
      </c>
      <c r="O233" s="129">
        <v>65</v>
      </c>
      <c r="P233" s="129">
        <v>40</v>
      </c>
      <c r="Q233" s="129">
        <v>45.5</v>
      </c>
      <c r="R233" s="129">
        <v>154</v>
      </c>
      <c r="S233" s="129">
        <v>69</v>
      </c>
      <c r="T233" s="133">
        <v>99.1</v>
      </c>
      <c r="U233" s="133">
        <v>82.4</v>
      </c>
      <c r="V233" s="133">
        <v>190.6</v>
      </c>
      <c r="W233" s="133">
        <v>7.8</v>
      </c>
      <c r="X233" s="134">
        <v>35.5</v>
      </c>
      <c r="Y233" s="135">
        <v>83</v>
      </c>
      <c r="Z233" s="135">
        <v>45</v>
      </c>
      <c r="AA233" s="135">
        <v>69</v>
      </c>
      <c r="AB233" s="135">
        <v>55</v>
      </c>
      <c r="AC233" s="135">
        <v>65</v>
      </c>
      <c r="AD233" s="135">
        <v>4</v>
      </c>
      <c r="AE233" s="135">
        <v>14</v>
      </c>
      <c r="AF233" s="135">
        <v>17</v>
      </c>
      <c r="AG233" s="136">
        <v>50.746268656716417</v>
      </c>
      <c r="AH233" s="136">
        <v>8.8235294117647065</v>
      </c>
      <c r="AI233" s="136">
        <v>196.75</v>
      </c>
    </row>
    <row r="234" spans="1:35" ht="15" customHeight="1" x14ac:dyDescent="0.2">
      <c r="A234" s="70">
        <v>232</v>
      </c>
      <c r="B234" s="128" t="s">
        <v>63</v>
      </c>
      <c r="C234" s="129" t="s">
        <v>251</v>
      </c>
      <c r="D234" s="129" t="s">
        <v>332</v>
      </c>
      <c r="E234" s="130" t="s">
        <v>110</v>
      </c>
      <c r="F234" s="129" t="s">
        <v>321</v>
      </c>
      <c r="G234" s="130">
        <v>15.57</v>
      </c>
      <c r="H234" s="130">
        <v>29.94</v>
      </c>
      <c r="I234" s="130">
        <v>7.19</v>
      </c>
      <c r="J234" s="130">
        <v>47.31</v>
      </c>
      <c r="K234" s="131">
        <v>88.9</v>
      </c>
      <c r="L234" s="131">
        <v>78.3</v>
      </c>
      <c r="M234" s="131">
        <v>72.7</v>
      </c>
      <c r="N234" s="132">
        <v>2.87</v>
      </c>
      <c r="O234" s="129">
        <v>75</v>
      </c>
      <c r="P234" s="129">
        <v>85</v>
      </c>
      <c r="Q234" s="129">
        <v>46</v>
      </c>
      <c r="R234" s="129">
        <v>351.9</v>
      </c>
      <c r="S234" s="129">
        <v>261.89999999999998</v>
      </c>
      <c r="T234" s="133">
        <v>101.9</v>
      </c>
      <c r="U234" s="133">
        <v>91.8</v>
      </c>
      <c r="V234" s="133">
        <v>173.1</v>
      </c>
      <c r="W234" s="133">
        <v>6.7</v>
      </c>
      <c r="X234" s="134">
        <v>35.200000000000003</v>
      </c>
      <c r="Y234" s="135">
        <v>88</v>
      </c>
      <c r="Z234" s="135">
        <v>53</v>
      </c>
      <c r="AA234" s="135">
        <v>58</v>
      </c>
      <c r="AB234" s="135">
        <v>46</v>
      </c>
      <c r="AC234" s="135">
        <v>52</v>
      </c>
      <c r="AD234" s="135">
        <v>6</v>
      </c>
      <c r="AE234" s="135">
        <v>15</v>
      </c>
      <c r="AF234" s="135">
        <v>27</v>
      </c>
      <c r="AG234" s="136">
        <v>62.318840579710141</v>
      </c>
      <c r="AH234" s="136">
        <v>9.0909090909090917</v>
      </c>
      <c r="AI234" s="136">
        <v>162</v>
      </c>
    </row>
    <row r="235" spans="1:35" ht="15" customHeight="1" x14ac:dyDescent="0.2">
      <c r="A235" s="70">
        <v>233</v>
      </c>
      <c r="B235" s="128">
        <v>42237</v>
      </c>
      <c r="C235" s="129">
        <v>187</v>
      </c>
      <c r="D235" s="129">
        <v>33</v>
      </c>
      <c r="E235" s="130" t="s">
        <v>79</v>
      </c>
      <c r="F235" s="129" t="s">
        <v>299</v>
      </c>
      <c r="G235" s="130">
        <v>27.65</v>
      </c>
      <c r="H235" s="130">
        <v>29.35</v>
      </c>
      <c r="I235" s="130">
        <v>32.08</v>
      </c>
      <c r="J235" s="130">
        <v>10.92</v>
      </c>
      <c r="K235" s="138">
        <v>92</v>
      </c>
      <c r="L235" s="138">
        <v>75.3</v>
      </c>
      <c r="M235" s="138">
        <v>78.5</v>
      </c>
      <c r="N235" s="136">
        <v>2.1000000000000001E-2</v>
      </c>
      <c r="O235" s="129">
        <v>45</v>
      </c>
      <c r="P235" s="129">
        <v>75</v>
      </c>
      <c r="Q235" s="129">
        <v>47</v>
      </c>
      <c r="R235" s="129">
        <v>317</v>
      </c>
      <c r="S235" s="129">
        <v>227</v>
      </c>
      <c r="T235" s="133">
        <v>84.1</v>
      </c>
      <c r="U235" s="133">
        <v>67.3</v>
      </c>
      <c r="V235" s="133">
        <v>153.19999999999999</v>
      </c>
      <c r="W235" s="133">
        <v>6.4</v>
      </c>
      <c r="X235" s="134">
        <v>34</v>
      </c>
      <c r="Y235" s="135">
        <v>78</v>
      </c>
      <c r="Z235" s="135">
        <v>45</v>
      </c>
      <c r="AA235" s="135">
        <v>34</v>
      </c>
      <c r="AB235" s="135">
        <v>21</v>
      </c>
      <c r="AC235" s="135">
        <v>27</v>
      </c>
      <c r="AD235" s="135">
        <v>7</v>
      </c>
      <c r="AE235" s="135">
        <v>24</v>
      </c>
      <c r="AF235" s="135">
        <v>42</v>
      </c>
      <c r="AG235" s="136">
        <v>65</v>
      </c>
      <c r="AH235" s="136">
        <v>6.4102564102564097</v>
      </c>
      <c r="AI235" s="136" t="s">
        <v>63</v>
      </c>
    </row>
    <row r="236" spans="1:35" ht="15" customHeight="1" x14ac:dyDescent="0.2">
      <c r="A236" s="70">
        <v>234</v>
      </c>
      <c r="B236" s="128">
        <v>42262</v>
      </c>
      <c r="C236" s="129">
        <v>210</v>
      </c>
      <c r="D236" s="129">
        <v>36</v>
      </c>
      <c r="E236" s="130" t="s">
        <v>79</v>
      </c>
      <c r="F236" s="129" t="s">
        <v>299</v>
      </c>
      <c r="G236" s="130">
        <v>27.65</v>
      </c>
      <c r="H236" s="130">
        <v>29.35</v>
      </c>
      <c r="I236" s="130">
        <v>32.08</v>
      </c>
      <c r="J236" s="130">
        <v>10.92</v>
      </c>
      <c r="K236" s="138">
        <v>95</v>
      </c>
      <c r="L236" s="138">
        <v>83.6</v>
      </c>
      <c r="M236" s="138">
        <v>79.400000000000006</v>
      </c>
      <c r="N236" s="136">
        <v>1.2999999999999999E-2</v>
      </c>
      <c r="O236" s="129">
        <v>65</v>
      </c>
      <c r="P236" s="129">
        <v>70</v>
      </c>
      <c r="Q236" s="129">
        <v>25</v>
      </c>
      <c r="R236" s="129">
        <v>148</v>
      </c>
      <c r="S236" s="129">
        <v>63</v>
      </c>
      <c r="T236" s="133">
        <v>81.2</v>
      </c>
      <c r="U236" s="133">
        <v>68</v>
      </c>
      <c r="V236" s="133">
        <v>142.5</v>
      </c>
      <c r="W236" s="133">
        <v>6.9</v>
      </c>
      <c r="X236" s="134">
        <v>30.6</v>
      </c>
      <c r="Y236" s="135">
        <v>84</v>
      </c>
      <c r="Z236" s="135">
        <v>57</v>
      </c>
      <c r="AA236" s="135">
        <v>57</v>
      </c>
      <c r="AB236" s="135">
        <v>29</v>
      </c>
      <c r="AC236" s="135">
        <v>38</v>
      </c>
      <c r="AD236" s="135">
        <v>19</v>
      </c>
      <c r="AE236" s="135">
        <v>24</v>
      </c>
      <c r="AF236" s="135">
        <v>18</v>
      </c>
      <c r="AG236" s="136">
        <v>60.563380281690137</v>
      </c>
      <c r="AH236" s="136">
        <v>5.5555555555555554</v>
      </c>
      <c r="AI236" s="136">
        <v>223.5</v>
      </c>
    </row>
    <row r="237" spans="1:35" ht="15" customHeight="1" x14ac:dyDescent="0.2">
      <c r="A237" s="70">
        <v>235</v>
      </c>
      <c r="B237" s="128">
        <v>42283</v>
      </c>
      <c r="C237" s="129">
        <v>234</v>
      </c>
      <c r="D237" s="129">
        <v>39</v>
      </c>
      <c r="E237" s="130" t="s">
        <v>79</v>
      </c>
      <c r="F237" s="129" t="s">
        <v>299</v>
      </c>
      <c r="G237" s="130">
        <v>27.65</v>
      </c>
      <c r="H237" s="130">
        <v>29.35</v>
      </c>
      <c r="I237" s="130">
        <v>32.08</v>
      </c>
      <c r="J237" s="130">
        <v>10.92</v>
      </c>
      <c r="K237" s="138">
        <v>93.4</v>
      </c>
      <c r="L237" s="138">
        <v>74.7</v>
      </c>
      <c r="M237" s="138">
        <v>76.8</v>
      </c>
      <c r="N237" s="136">
        <v>0</v>
      </c>
      <c r="O237" s="129">
        <v>70</v>
      </c>
      <c r="P237" s="129">
        <v>65</v>
      </c>
      <c r="Q237" s="129">
        <v>20</v>
      </c>
      <c r="R237" s="129">
        <v>110.5</v>
      </c>
      <c r="S237" s="129">
        <v>25.5</v>
      </c>
      <c r="T237" s="133">
        <v>67.5</v>
      </c>
      <c r="U237" s="133">
        <v>58.8</v>
      </c>
      <c r="V237" s="133">
        <v>113.8</v>
      </c>
      <c r="W237" s="133">
        <v>5.5</v>
      </c>
      <c r="X237" s="134">
        <v>33.200000000000003</v>
      </c>
      <c r="Y237" s="135">
        <v>86</v>
      </c>
      <c r="Z237" s="135">
        <v>56</v>
      </c>
      <c r="AA237" s="135">
        <v>24</v>
      </c>
      <c r="AB237" s="135">
        <v>13</v>
      </c>
      <c r="AC237" s="135">
        <v>14</v>
      </c>
      <c r="AD237" s="135">
        <v>10</v>
      </c>
      <c r="AE237" s="135">
        <v>14</v>
      </c>
      <c r="AF237" s="135">
        <v>62</v>
      </c>
      <c r="AG237" s="136">
        <v>70.422535211267601</v>
      </c>
      <c r="AH237" s="136">
        <v>7.042253521126761</v>
      </c>
      <c r="AI237" s="136" t="s">
        <v>63</v>
      </c>
    </row>
    <row r="238" spans="1:35" ht="15" customHeight="1" x14ac:dyDescent="0.2">
      <c r="A238" s="70">
        <v>236</v>
      </c>
      <c r="B238" s="128">
        <v>42327</v>
      </c>
      <c r="C238" s="129">
        <v>278</v>
      </c>
      <c r="D238" s="129">
        <v>43</v>
      </c>
      <c r="E238" s="130" t="s">
        <v>79</v>
      </c>
      <c r="F238" s="129" t="s">
        <v>299</v>
      </c>
      <c r="G238" s="130">
        <v>27.65</v>
      </c>
      <c r="H238" s="130">
        <v>29.35</v>
      </c>
      <c r="I238" s="130">
        <v>32.08</v>
      </c>
      <c r="J238" s="130">
        <v>10.92</v>
      </c>
      <c r="K238" s="138">
        <v>90.2</v>
      </c>
      <c r="L238" s="138">
        <v>67.3</v>
      </c>
      <c r="M238" s="138">
        <v>36.6</v>
      </c>
      <c r="N238" s="136">
        <v>1.18</v>
      </c>
      <c r="O238" s="129">
        <v>75</v>
      </c>
      <c r="P238" s="129">
        <v>55</v>
      </c>
      <c r="Q238" s="129">
        <v>32</v>
      </c>
      <c r="R238" s="129">
        <v>149</v>
      </c>
      <c r="S238" s="129">
        <v>64</v>
      </c>
      <c r="T238" s="133">
        <v>110.9</v>
      </c>
      <c r="U238" s="133">
        <v>97.8</v>
      </c>
      <c r="V238" s="133">
        <v>191.9</v>
      </c>
      <c r="W238" s="133">
        <v>8.1</v>
      </c>
      <c r="X238" s="134">
        <v>35</v>
      </c>
      <c r="Y238" s="135">
        <v>87</v>
      </c>
      <c r="Z238" s="135">
        <v>54</v>
      </c>
      <c r="AA238" s="135">
        <v>61</v>
      </c>
      <c r="AB238" s="135">
        <v>48</v>
      </c>
      <c r="AC238" s="135">
        <v>52</v>
      </c>
      <c r="AD238" s="135">
        <v>9</v>
      </c>
      <c r="AE238" s="135">
        <v>10</v>
      </c>
      <c r="AF238" s="135">
        <v>29</v>
      </c>
      <c r="AG238" s="136">
        <v>55.26315789473685</v>
      </c>
      <c r="AH238" s="136">
        <v>9.2105263157894726</v>
      </c>
      <c r="AI238" s="136" t="s">
        <v>63</v>
      </c>
    </row>
    <row r="239" spans="1:35" ht="15" customHeight="1" x14ac:dyDescent="0.2">
      <c r="A239" s="70">
        <v>237</v>
      </c>
      <c r="B239" s="128">
        <v>42381</v>
      </c>
      <c r="C239" s="129">
        <v>326</v>
      </c>
      <c r="D239" s="129">
        <v>48</v>
      </c>
      <c r="E239" s="130" t="s">
        <v>79</v>
      </c>
      <c r="F239" s="129" t="s">
        <v>315</v>
      </c>
      <c r="G239" s="130">
        <v>25.6</v>
      </c>
      <c r="H239" s="130">
        <v>30.43</v>
      </c>
      <c r="I239" s="130">
        <v>26.57</v>
      </c>
      <c r="J239" s="130">
        <v>17.39</v>
      </c>
      <c r="K239" s="138">
        <v>85.8</v>
      </c>
      <c r="L239" s="138">
        <v>61.3</v>
      </c>
      <c r="M239" s="138">
        <v>93.4</v>
      </c>
      <c r="N239" s="136">
        <v>6.7000000000000004E-2</v>
      </c>
      <c r="O239" s="129">
        <v>40</v>
      </c>
      <c r="P239" s="129">
        <v>50</v>
      </c>
      <c r="Q239" s="129">
        <v>23.5</v>
      </c>
      <c r="R239" s="129">
        <v>99</v>
      </c>
      <c r="S239" s="129">
        <v>14</v>
      </c>
      <c r="T239" s="133">
        <v>112.1</v>
      </c>
      <c r="U239" s="133">
        <v>93.3</v>
      </c>
      <c r="V239" s="133">
        <v>195.7</v>
      </c>
      <c r="W239" s="133">
        <v>9.1999999999999993</v>
      </c>
      <c r="X239" s="134">
        <v>27.1</v>
      </c>
      <c r="Y239" s="135">
        <v>79</v>
      </c>
      <c r="Z239" s="135">
        <v>46</v>
      </c>
      <c r="AA239" s="135">
        <v>30</v>
      </c>
      <c r="AB239" s="135">
        <v>21</v>
      </c>
      <c r="AC239" s="135">
        <v>27</v>
      </c>
      <c r="AD239" s="135">
        <v>3</v>
      </c>
      <c r="AE239" s="135">
        <v>30</v>
      </c>
      <c r="AF239" s="135">
        <v>40</v>
      </c>
      <c r="AG239" s="136">
        <v>65.151515151515156</v>
      </c>
      <c r="AH239" s="136">
        <v>10.606060606060606</v>
      </c>
      <c r="AI239" s="136" t="s">
        <v>63</v>
      </c>
    </row>
    <row r="240" spans="1:35" ht="15" customHeight="1" x14ac:dyDescent="0.2">
      <c r="A240" s="70">
        <v>238</v>
      </c>
      <c r="B240" s="128">
        <v>42399</v>
      </c>
      <c r="C240" s="129">
        <v>347</v>
      </c>
      <c r="D240" s="129">
        <v>50</v>
      </c>
      <c r="E240" s="130" t="s">
        <v>79</v>
      </c>
      <c r="F240" s="129" t="s">
        <v>315</v>
      </c>
      <c r="G240" s="130">
        <v>25.6</v>
      </c>
      <c r="H240" s="130">
        <v>30.43</v>
      </c>
      <c r="I240" s="130">
        <v>26.57</v>
      </c>
      <c r="J240" s="130">
        <v>17.39</v>
      </c>
      <c r="K240" s="138">
        <v>80.7</v>
      </c>
      <c r="L240" s="138">
        <v>49</v>
      </c>
      <c r="M240" s="138">
        <v>54.3</v>
      </c>
      <c r="N240" s="136">
        <v>3.2000000000000001E-2</v>
      </c>
      <c r="O240" s="129">
        <v>45</v>
      </c>
      <c r="P240" s="129">
        <v>35</v>
      </c>
      <c r="Q240" s="129">
        <v>42</v>
      </c>
      <c r="R240" s="129">
        <v>124.95</v>
      </c>
      <c r="S240" s="129">
        <v>39.950000000000003</v>
      </c>
      <c r="T240" s="133">
        <v>119.5</v>
      </c>
      <c r="U240" s="133">
        <v>102.4</v>
      </c>
      <c r="V240" s="133">
        <v>196.5</v>
      </c>
      <c r="W240" s="133">
        <v>8.4</v>
      </c>
      <c r="X240" s="134">
        <v>32.4</v>
      </c>
      <c r="Y240" s="135">
        <v>81</v>
      </c>
      <c r="Z240" s="135">
        <v>50</v>
      </c>
      <c r="AA240" s="135">
        <v>43</v>
      </c>
      <c r="AB240" s="135">
        <v>30</v>
      </c>
      <c r="AC240" s="135">
        <v>37</v>
      </c>
      <c r="AD240" s="135">
        <v>5</v>
      </c>
      <c r="AE240" s="135">
        <v>34</v>
      </c>
      <c r="AF240" s="135">
        <v>23</v>
      </c>
      <c r="AG240" s="136">
        <v>50.769230769230766</v>
      </c>
      <c r="AH240" s="136">
        <v>22.058823529411764</v>
      </c>
      <c r="AI240" s="136" t="s">
        <v>63</v>
      </c>
    </row>
    <row r="241" spans="1:35" ht="15" customHeight="1" x14ac:dyDescent="0.2">
      <c r="A241" s="70">
        <v>239</v>
      </c>
      <c r="B241" s="128">
        <v>43228</v>
      </c>
      <c r="C241" s="129" t="s">
        <v>240</v>
      </c>
      <c r="D241" s="129" t="s">
        <v>238</v>
      </c>
      <c r="E241" s="130" t="s">
        <v>79</v>
      </c>
      <c r="F241" s="129" t="s">
        <v>315</v>
      </c>
      <c r="G241" s="130">
        <v>25.6</v>
      </c>
      <c r="H241" s="130">
        <v>30.43</v>
      </c>
      <c r="I241" s="130">
        <v>26.57</v>
      </c>
      <c r="J241" s="130">
        <v>17.39</v>
      </c>
      <c r="K241" s="131">
        <v>92.4</v>
      </c>
      <c r="L241" s="131">
        <v>81.2</v>
      </c>
      <c r="M241" s="131">
        <v>73.099999999999994</v>
      </c>
      <c r="N241" s="132">
        <v>3.2000000000000001E-2</v>
      </c>
      <c r="O241" s="129">
        <v>70</v>
      </c>
      <c r="P241" s="129">
        <v>80</v>
      </c>
      <c r="Q241" s="129">
        <v>65</v>
      </c>
      <c r="R241" s="129">
        <v>468</v>
      </c>
      <c r="S241" s="129">
        <v>378</v>
      </c>
      <c r="T241" s="133">
        <v>98.7</v>
      </c>
      <c r="U241" s="133">
        <v>86.3</v>
      </c>
      <c r="V241" s="133">
        <v>177.6</v>
      </c>
      <c r="W241" s="133">
        <v>7.1</v>
      </c>
      <c r="X241" s="134">
        <v>35</v>
      </c>
      <c r="Y241" s="135">
        <v>85</v>
      </c>
      <c r="Z241" s="135">
        <v>49</v>
      </c>
      <c r="AA241" s="135">
        <v>71</v>
      </c>
      <c r="AB241" s="135">
        <v>58</v>
      </c>
      <c r="AC241" s="135">
        <v>65</v>
      </c>
      <c r="AD241" s="135">
        <v>6</v>
      </c>
      <c r="AE241" s="135">
        <v>13</v>
      </c>
      <c r="AF241" s="135">
        <v>16</v>
      </c>
      <c r="AG241" s="136">
        <v>64.86486486486487</v>
      </c>
      <c r="AH241" s="136">
        <v>13.513513513513514</v>
      </c>
      <c r="AI241" s="136" t="s">
        <v>63</v>
      </c>
    </row>
    <row r="242" spans="1:35" ht="15" customHeight="1" x14ac:dyDescent="0.2">
      <c r="A242" s="70">
        <v>240</v>
      </c>
      <c r="B242" s="128">
        <v>42262</v>
      </c>
      <c r="C242" s="129">
        <v>211</v>
      </c>
      <c r="D242" s="129">
        <v>36</v>
      </c>
      <c r="E242" s="130" t="s">
        <v>79</v>
      </c>
      <c r="F242" s="129" t="s">
        <v>316</v>
      </c>
      <c r="G242" s="130">
        <v>22.58</v>
      </c>
      <c r="H242" s="130">
        <v>35.31</v>
      </c>
      <c r="I242" s="130">
        <v>35.6</v>
      </c>
      <c r="J242" s="130">
        <v>6.51</v>
      </c>
      <c r="K242" s="138">
        <v>93.2</v>
      </c>
      <c r="L242" s="138">
        <v>79.900000000000006</v>
      </c>
      <c r="M242" s="138">
        <v>80.599999999999994</v>
      </c>
      <c r="N242" s="136">
        <v>1.2E-2</v>
      </c>
      <c r="O242" s="129">
        <v>50</v>
      </c>
      <c r="P242" s="129">
        <v>60</v>
      </c>
      <c r="Q242" s="129">
        <v>36.5</v>
      </c>
      <c r="R242" s="129">
        <v>186</v>
      </c>
      <c r="S242" s="129">
        <v>101</v>
      </c>
      <c r="T242" s="133">
        <v>80.400000000000006</v>
      </c>
      <c r="U242" s="133">
        <v>64</v>
      </c>
      <c r="V242" s="133">
        <v>156.4</v>
      </c>
      <c r="W242" s="133">
        <v>7.7</v>
      </c>
      <c r="X242" s="134">
        <v>32.4</v>
      </c>
      <c r="Y242" s="135">
        <v>82</v>
      </c>
      <c r="Z242" s="135">
        <v>51</v>
      </c>
      <c r="AA242" s="135">
        <v>49</v>
      </c>
      <c r="AB242" s="135">
        <v>27</v>
      </c>
      <c r="AC242" s="135">
        <v>35</v>
      </c>
      <c r="AD242" s="135">
        <v>14</v>
      </c>
      <c r="AE242" s="135">
        <v>27</v>
      </c>
      <c r="AF242" s="135">
        <v>24</v>
      </c>
      <c r="AG242" s="136">
        <v>59.090909090909093</v>
      </c>
      <c r="AH242" s="136">
        <v>7.5757575757575761</v>
      </c>
      <c r="AI242" s="136" t="s">
        <v>63</v>
      </c>
    </row>
    <row r="243" spans="1:35" ht="15" customHeight="1" x14ac:dyDescent="0.2">
      <c r="A243" s="70">
        <v>241</v>
      </c>
      <c r="B243" s="128">
        <v>42327</v>
      </c>
      <c r="C243" s="129">
        <v>279</v>
      </c>
      <c r="D243" s="129">
        <v>43</v>
      </c>
      <c r="E243" s="130" t="s">
        <v>79</v>
      </c>
      <c r="F243" s="129" t="s">
        <v>316</v>
      </c>
      <c r="G243" s="130">
        <v>22.58</v>
      </c>
      <c r="H243" s="130">
        <v>35.31</v>
      </c>
      <c r="I243" s="130">
        <v>35.6</v>
      </c>
      <c r="J243" s="130">
        <v>6.51</v>
      </c>
      <c r="K243" s="138">
        <v>90.7</v>
      </c>
      <c r="L243" s="138">
        <v>72.3</v>
      </c>
      <c r="M243" s="138">
        <v>40.200000000000003</v>
      </c>
      <c r="N243" s="136">
        <v>1.34</v>
      </c>
      <c r="O243" s="129">
        <v>50</v>
      </c>
      <c r="P243" s="129">
        <v>65</v>
      </c>
      <c r="Q243" s="129">
        <v>31</v>
      </c>
      <c r="R243" s="129">
        <v>171</v>
      </c>
      <c r="S243" s="129">
        <v>86</v>
      </c>
      <c r="T243" s="133">
        <v>108.4</v>
      </c>
      <c r="U243" s="133">
        <v>89.9</v>
      </c>
      <c r="V243" s="133">
        <v>215.1</v>
      </c>
      <c r="W243" s="133">
        <v>9.3000000000000007</v>
      </c>
      <c r="X243" s="134">
        <v>31.3</v>
      </c>
      <c r="Y243" s="135">
        <v>81</v>
      </c>
      <c r="Z243" s="135">
        <v>42</v>
      </c>
      <c r="AA243" s="135">
        <v>31</v>
      </c>
      <c r="AB243" s="135">
        <v>22</v>
      </c>
      <c r="AC243" s="135">
        <v>28</v>
      </c>
      <c r="AD243" s="135">
        <v>3</v>
      </c>
      <c r="AE243" s="135">
        <v>4</v>
      </c>
      <c r="AF243" s="135">
        <v>65</v>
      </c>
      <c r="AG243" s="136">
        <v>56.71641791044776</v>
      </c>
      <c r="AH243" s="136">
        <v>11.940298507462686</v>
      </c>
      <c r="AI243" s="136">
        <v>111</v>
      </c>
    </row>
    <row r="244" spans="1:35" ht="15" customHeight="1" x14ac:dyDescent="0.2">
      <c r="A244" s="70">
        <v>242</v>
      </c>
      <c r="B244" s="128" t="s">
        <v>63</v>
      </c>
      <c r="C244" s="129" t="s">
        <v>242</v>
      </c>
      <c r="D244" s="129" t="s">
        <v>241</v>
      </c>
      <c r="E244" s="130" t="s">
        <v>79</v>
      </c>
      <c r="F244" s="129" t="s">
        <v>316</v>
      </c>
      <c r="G244" s="130">
        <v>22.58</v>
      </c>
      <c r="H244" s="130">
        <v>35.31</v>
      </c>
      <c r="I244" s="130">
        <v>35.6</v>
      </c>
      <c r="J244" s="130">
        <v>6.51</v>
      </c>
      <c r="K244" s="131">
        <v>95.7</v>
      </c>
      <c r="L244" s="131">
        <v>88.9</v>
      </c>
      <c r="M244" s="131">
        <v>84.9</v>
      </c>
      <c r="N244" s="132">
        <v>0.22</v>
      </c>
      <c r="O244" s="129">
        <v>75</v>
      </c>
      <c r="P244" s="129">
        <v>60</v>
      </c>
      <c r="Q244" s="129">
        <v>69.5</v>
      </c>
      <c r="R244" s="129">
        <v>375.3</v>
      </c>
      <c r="S244" s="129">
        <v>285.3</v>
      </c>
      <c r="T244" s="133">
        <v>87.6</v>
      </c>
      <c r="U244" s="133">
        <v>76.3</v>
      </c>
      <c r="V244" s="133">
        <v>156.1</v>
      </c>
      <c r="W244" s="133">
        <v>7.2</v>
      </c>
      <c r="X244" s="134">
        <v>33.1</v>
      </c>
      <c r="Y244" s="135">
        <v>84</v>
      </c>
      <c r="Z244" s="135">
        <v>47</v>
      </c>
      <c r="AA244" s="135">
        <v>59</v>
      </c>
      <c r="AB244" s="135">
        <v>37</v>
      </c>
      <c r="AC244" s="135">
        <v>42</v>
      </c>
      <c r="AD244" s="135">
        <v>17</v>
      </c>
      <c r="AE244" s="135">
        <v>23</v>
      </c>
      <c r="AF244" s="135">
        <v>18</v>
      </c>
      <c r="AG244" s="136">
        <v>70.588235294117652</v>
      </c>
      <c r="AH244" s="136">
        <v>16.176470588235293</v>
      </c>
      <c r="AI244" s="136">
        <v>190.5</v>
      </c>
    </row>
    <row r="245" spans="1:35" ht="15" customHeight="1" x14ac:dyDescent="0.2">
      <c r="A245" s="70">
        <v>243</v>
      </c>
      <c r="B245" s="128">
        <v>43235</v>
      </c>
      <c r="C245" s="129" t="s">
        <v>243</v>
      </c>
      <c r="D245" s="129" t="s">
        <v>331</v>
      </c>
      <c r="E245" s="130" t="s">
        <v>79</v>
      </c>
      <c r="F245" s="129" t="s">
        <v>316</v>
      </c>
      <c r="G245" s="130">
        <v>22.58</v>
      </c>
      <c r="H245" s="130">
        <v>35.31</v>
      </c>
      <c r="I245" s="130">
        <v>35.6</v>
      </c>
      <c r="J245" s="130">
        <v>6.51</v>
      </c>
      <c r="K245" s="131">
        <v>86.2</v>
      </c>
      <c r="L245" s="131">
        <v>71.599999999999994</v>
      </c>
      <c r="M245" s="131">
        <v>65</v>
      </c>
      <c r="N245" s="132">
        <v>2.66</v>
      </c>
      <c r="O245" s="129">
        <v>70</v>
      </c>
      <c r="P245" s="129">
        <v>75</v>
      </c>
      <c r="Q245" s="129">
        <v>74.5</v>
      </c>
      <c r="R245" s="129">
        <v>502</v>
      </c>
      <c r="S245" s="129">
        <v>412</v>
      </c>
      <c r="T245" s="133">
        <v>111</v>
      </c>
      <c r="U245" s="133">
        <v>93.3</v>
      </c>
      <c r="V245" s="133">
        <v>176.5</v>
      </c>
      <c r="W245" s="133">
        <v>7.6</v>
      </c>
      <c r="X245" s="134">
        <v>31.3</v>
      </c>
      <c r="Y245" s="135">
        <v>81</v>
      </c>
      <c r="Z245" s="135">
        <v>52</v>
      </c>
      <c r="AA245" s="135">
        <v>57</v>
      </c>
      <c r="AB245" s="135">
        <v>42</v>
      </c>
      <c r="AC245" s="135">
        <v>52</v>
      </c>
      <c r="AD245" s="135">
        <v>4</v>
      </c>
      <c r="AE245" s="135">
        <v>20</v>
      </c>
      <c r="AF245" s="135">
        <v>23</v>
      </c>
      <c r="AG245" s="136">
        <v>71.428571428571431</v>
      </c>
      <c r="AH245" s="136">
        <v>30</v>
      </c>
      <c r="AI245" s="136" t="s">
        <v>63</v>
      </c>
    </row>
    <row r="246" spans="1:35" ht="15" customHeight="1" x14ac:dyDescent="0.2">
      <c r="A246" s="70">
        <v>244</v>
      </c>
      <c r="B246" s="128">
        <v>42258</v>
      </c>
      <c r="C246" s="129">
        <v>204</v>
      </c>
      <c r="D246" s="129">
        <v>35</v>
      </c>
      <c r="E246" s="130" t="s">
        <v>79</v>
      </c>
      <c r="F246" s="129" t="s">
        <v>317</v>
      </c>
      <c r="G246" s="130">
        <v>21.56</v>
      </c>
      <c r="H246" s="130">
        <v>34.46</v>
      </c>
      <c r="I246" s="130">
        <v>32.770000000000003</v>
      </c>
      <c r="J246" s="130">
        <v>11.21</v>
      </c>
      <c r="K246" s="138">
        <v>83.5</v>
      </c>
      <c r="L246" s="138">
        <v>60.3</v>
      </c>
      <c r="M246" s="138">
        <v>69.2</v>
      </c>
      <c r="N246" s="136" t="s">
        <v>63</v>
      </c>
      <c r="O246" s="129">
        <v>20</v>
      </c>
      <c r="P246" s="129">
        <v>60</v>
      </c>
      <c r="Q246" s="129">
        <v>19.5</v>
      </c>
      <c r="R246" s="129">
        <v>105</v>
      </c>
      <c r="S246" s="129">
        <v>15</v>
      </c>
      <c r="T246" s="133">
        <v>81.900000000000006</v>
      </c>
      <c r="U246" s="133">
        <v>65.5</v>
      </c>
      <c r="V246" s="133">
        <v>154</v>
      </c>
      <c r="W246" s="133">
        <v>6.8</v>
      </c>
      <c r="X246" s="134">
        <v>35.299999999999997</v>
      </c>
      <c r="Y246" s="135">
        <v>79</v>
      </c>
      <c r="Z246" s="135">
        <v>44</v>
      </c>
      <c r="AA246" s="135">
        <v>33</v>
      </c>
      <c r="AB246" s="135">
        <v>20</v>
      </c>
      <c r="AC246" s="135">
        <v>26</v>
      </c>
      <c r="AD246" s="135">
        <v>7</v>
      </c>
      <c r="AE246" s="135">
        <v>13</v>
      </c>
      <c r="AF246" s="135">
        <v>54</v>
      </c>
      <c r="AG246" s="136">
        <v>66.153846153846146</v>
      </c>
      <c r="AH246" s="136">
        <v>15.384615384615385</v>
      </c>
      <c r="AI246" s="136" t="s">
        <v>63</v>
      </c>
    </row>
    <row r="247" spans="1:35" ht="15" customHeight="1" x14ac:dyDescent="0.2">
      <c r="A247" s="70">
        <v>245</v>
      </c>
      <c r="B247" s="128">
        <v>42262</v>
      </c>
      <c r="C247" s="129">
        <v>212</v>
      </c>
      <c r="D247" s="129">
        <v>36</v>
      </c>
      <c r="E247" s="130" t="s">
        <v>79</v>
      </c>
      <c r="F247" s="129" t="s">
        <v>317</v>
      </c>
      <c r="G247" s="130">
        <v>21.56</v>
      </c>
      <c r="H247" s="130">
        <v>34.46</v>
      </c>
      <c r="I247" s="130">
        <v>32.770000000000003</v>
      </c>
      <c r="J247" s="130">
        <v>11.21</v>
      </c>
      <c r="K247" s="138">
        <v>91.8</v>
      </c>
      <c r="L247" s="138">
        <v>70.099999999999994</v>
      </c>
      <c r="M247" s="138">
        <v>69.099999999999994</v>
      </c>
      <c r="N247" s="136">
        <v>2.4E-2</v>
      </c>
      <c r="O247" s="129">
        <v>20</v>
      </c>
      <c r="P247" s="129">
        <v>50</v>
      </c>
      <c r="Q247" s="129">
        <v>21.5</v>
      </c>
      <c r="R247" s="129">
        <v>91.3</v>
      </c>
      <c r="S247" s="129">
        <v>6.3</v>
      </c>
      <c r="T247" s="133">
        <v>61.4</v>
      </c>
      <c r="U247" s="133">
        <v>55</v>
      </c>
      <c r="V247" s="133">
        <v>91</v>
      </c>
      <c r="W247" s="133">
        <v>11.1</v>
      </c>
      <c r="X247" s="134">
        <v>34.299999999999997</v>
      </c>
      <c r="Y247" s="135">
        <v>92</v>
      </c>
      <c r="Z247" s="135">
        <v>74</v>
      </c>
      <c r="AA247" s="135">
        <v>23</v>
      </c>
      <c r="AB247" s="135">
        <v>9</v>
      </c>
      <c r="AC247" s="135">
        <v>10</v>
      </c>
      <c r="AD247" s="135">
        <v>13</v>
      </c>
      <c r="AE247" s="135">
        <v>28</v>
      </c>
      <c r="AF247" s="135">
        <v>49</v>
      </c>
      <c r="AG247" s="136">
        <v>66.666666666666657</v>
      </c>
      <c r="AH247" s="136">
        <v>12.5</v>
      </c>
      <c r="AI247" s="136">
        <v>254.2</v>
      </c>
    </row>
    <row r="248" spans="1:35" ht="15" customHeight="1" x14ac:dyDescent="0.2">
      <c r="A248" s="70">
        <v>246</v>
      </c>
      <c r="B248" s="128" t="s">
        <v>63</v>
      </c>
      <c r="C248" s="129" t="s">
        <v>244</v>
      </c>
      <c r="D248" s="129" t="s">
        <v>332</v>
      </c>
      <c r="E248" s="130" t="s">
        <v>79</v>
      </c>
      <c r="F248" s="129" t="s">
        <v>317</v>
      </c>
      <c r="G248" s="130">
        <v>21.56</v>
      </c>
      <c r="H248" s="130">
        <v>34.46</v>
      </c>
      <c r="I248" s="130">
        <v>32.770000000000003</v>
      </c>
      <c r="J248" s="130">
        <v>11.21</v>
      </c>
      <c r="K248" s="131">
        <v>92.4</v>
      </c>
      <c r="L248" s="131">
        <v>85.1</v>
      </c>
      <c r="M248" s="131">
        <v>68.599999999999994</v>
      </c>
      <c r="N248" s="132">
        <v>4.08</v>
      </c>
      <c r="O248" s="129">
        <v>60</v>
      </c>
      <c r="P248" s="129">
        <v>70</v>
      </c>
      <c r="Q248" s="129">
        <v>26</v>
      </c>
      <c r="R248" s="129">
        <v>163.80000000000001</v>
      </c>
      <c r="S248" s="129">
        <v>73.8</v>
      </c>
      <c r="T248" s="133">
        <v>95.8</v>
      </c>
      <c r="U248" s="133">
        <v>88</v>
      </c>
      <c r="V248" s="133">
        <v>139.9</v>
      </c>
      <c r="W248" s="133">
        <v>4.5</v>
      </c>
      <c r="X248" s="134">
        <v>42.1</v>
      </c>
      <c r="Y248" s="135">
        <v>91</v>
      </c>
      <c r="Z248" s="135">
        <v>64</v>
      </c>
      <c r="AA248" s="135">
        <v>85</v>
      </c>
      <c r="AB248" s="135">
        <v>76</v>
      </c>
      <c r="AC248" s="135">
        <v>81</v>
      </c>
      <c r="AD248" s="135">
        <v>4</v>
      </c>
      <c r="AE248" s="135">
        <v>4</v>
      </c>
      <c r="AF248" s="135">
        <v>11</v>
      </c>
      <c r="AG248" s="136">
        <v>82.857142857142861</v>
      </c>
      <c r="AH248" s="136">
        <v>28.571428571428569</v>
      </c>
      <c r="AI248" s="136">
        <v>182.57142857142858</v>
      </c>
    </row>
    <row r="249" spans="1:35" ht="15" customHeight="1" x14ac:dyDescent="0.2">
      <c r="A249" s="70">
        <v>247</v>
      </c>
      <c r="B249" s="128">
        <v>42297</v>
      </c>
      <c r="C249" s="129">
        <v>250</v>
      </c>
      <c r="D249" s="129">
        <v>41</v>
      </c>
      <c r="E249" s="130" t="s">
        <v>140</v>
      </c>
      <c r="F249" s="129" t="s">
        <v>312</v>
      </c>
      <c r="G249" s="130">
        <v>14.02</v>
      </c>
      <c r="H249" s="130">
        <v>44.55</v>
      </c>
      <c r="I249" s="130">
        <v>29.6</v>
      </c>
      <c r="J249" s="130">
        <v>11.84</v>
      </c>
      <c r="K249" s="138">
        <v>79.7</v>
      </c>
      <c r="L249" s="138">
        <v>48.9</v>
      </c>
      <c r="M249" s="138">
        <v>66</v>
      </c>
      <c r="N249" s="136">
        <v>1.4999999999999999E-2</v>
      </c>
      <c r="O249" s="129">
        <v>40</v>
      </c>
      <c r="P249" s="129">
        <v>30</v>
      </c>
      <c r="Q249" s="129">
        <v>32.5</v>
      </c>
      <c r="R249" s="129">
        <v>82.8</v>
      </c>
      <c r="S249" s="129">
        <v>0</v>
      </c>
      <c r="T249" s="133">
        <v>95.7</v>
      </c>
      <c r="U249" s="133">
        <v>79.2</v>
      </c>
      <c r="V249" s="133">
        <v>192.5</v>
      </c>
      <c r="W249" s="133">
        <v>7.1</v>
      </c>
      <c r="X249" s="134">
        <v>39.6</v>
      </c>
      <c r="Y249" s="135">
        <v>81</v>
      </c>
      <c r="Z249" s="135">
        <v>42</v>
      </c>
      <c r="AA249" s="135">
        <v>44</v>
      </c>
      <c r="AB249" s="135">
        <v>34</v>
      </c>
      <c r="AC249" s="135">
        <v>41</v>
      </c>
      <c r="AD249" s="135">
        <v>3</v>
      </c>
      <c r="AE249" s="135">
        <v>8</v>
      </c>
      <c r="AF249" s="135">
        <v>48</v>
      </c>
      <c r="AG249" s="136">
        <v>71.428571428571431</v>
      </c>
      <c r="AH249" s="136">
        <v>19.718309859154928</v>
      </c>
      <c r="AI249" s="136" t="s">
        <v>63</v>
      </c>
    </row>
    <row r="250" spans="1:35" ht="15" customHeight="1" x14ac:dyDescent="0.2">
      <c r="A250" s="70">
        <v>248</v>
      </c>
      <c r="B250" s="128">
        <v>42327</v>
      </c>
      <c r="C250" s="129">
        <v>274</v>
      </c>
      <c r="D250" s="129">
        <v>43</v>
      </c>
      <c r="E250" s="130" t="s">
        <v>140</v>
      </c>
      <c r="F250" s="129" t="s">
        <v>312</v>
      </c>
      <c r="G250" s="130">
        <v>14.02</v>
      </c>
      <c r="H250" s="130">
        <v>44.55</v>
      </c>
      <c r="I250" s="130">
        <v>29.6</v>
      </c>
      <c r="J250" s="130">
        <v>11.84</v>
      </c>
      <c r="K250" s="138">
        <v>81.900000000000006</v>
      </c>
      <c r="L250" s="138">
        <v>60.5</v>
      </c>
      <c r="M250" s="138">
        <v>32.799999999999997</v>
      </c>
      <c r="N250" s="136">
        <v>1.04</v>
      </c>
      <c r="O250" s="129">
        <v>60</v>
      </c>
      <c r="P250" s="129">
        <v>45</v>
      </c>
      <c r="Q250" s="129">
        <v>16</v>
      </c>
      <c r="R250" s="129">
        <v>122</v>
      </c>
      <c r="S250" s="129">
        <v>37.4</v>
      </c>
      <c r="T250" s="133">
        <v>142.4</v>
      </c>
      <c r="U250" s="133">
        <v>132.1</v>
      </c>
      <c r="V250" s="133">
        <v>194.3</v>
      </c>
      <c r="W250" s="133">
        <v>6.1</v>
      </c>
      <c r="X250" s="134">
        <v>35.200000000000003</v>
      </c>
      <c r="Y250" s="135">
        <v>90</v>
      </c>
      <c r="Z250" s="135">
        <v>68</v>
      </c>
      <c r="AA250" s="135">
        <v>29</v>
      </c>
      <c r="AB250" s="135">
        <v>23</v>
      </c>
      <c r="AC250" s="135">
        <v>26</v>
      </c>
      <c r="AD250" s="135">
        <v>3</v>
      </c>
      <c r="AE250" s="135">
        <v>23</v>
      </c>
      <c r="AF250" s="135">
        <v>49</v>
      </c>
      <c r="AG250" s="136">
        <v>63.380281690140848</v>
      </c>
      <c r="AH250" s="136">
        <v>12.676056338028168</v>
      </c>
      <c r="AI250" s="136">
        <v>169.75</v>
      </c>
    </row>
    <row r="251" spans="1:35" ht="15" customHeight="1" x14ac:dyDescent="0.2">
      <c r="A251" s="70">
        <v>249</v>
      </c>
      <c r="B251" s="128">
        <v>42378</v>
      </c>
      <c r="C251" s="129">
        <v>314</v>
      </c>
      <c r="D251" s="129">
        <v>47</v>
      </c>
      <c r="E251" s="130" t="s">
        <v>140</v>
      </c>
      <c r="F251" s="129" t="s">
        <v>312</v>
      </c>
      <c r="G251" s="130">
        <v>14.02</v>
      </c>
      <c r="H251" s="130">
        <v>44.55</v>
      </c>
      <c r="I251" s="130">
        <v>29.6</v>
      </c>
      <c r="J251" s="130">
        <v>11.84</v>
      </c>
      <c r="K251" s="138">
        <v>85.2</v>
      </c>
      <c r="L251" s="138">
        <v>64.099999999999994</v>
      </c>
      <c r="M251" s="138">
        <v>76.8</v>
      </c>
      <c r="N251" s="136">
        <v>1.06</v>
      </c>
      <c r="O251" s="129">
        <v>65</v>
      </c>
      <c r="P251" s="129">
        <v>20</v>
      </c>
      <c r="Q251" s="129">
        <v>16</v>
      </c>
      <c r="R251" s="129">
        <v>27.2</v>
      </c>
      <c r="S251" s="129">
        <v>0</v>
      </c>
      <c r="T251" s="133">
        <v>98.7</v>
      </c>
      <c r="U251" s="133">
        <v>80.3</v>
      </c>
      <c r="V251" s="133">
        <v>198.9</v>
      </c>
      <c r="W251" s="133">
        <v>9.8000000000000007</v>
      </c>
      <c r="X251" s="134">
        <v>24.9</v>
      </c>
      <c r="Y251" s="135">
        <v>80</v>
      </c>
      <c r="Z251" s="135">
        <v>42</v>
      </c>
      <c r="AA251" s="135">
        <v>17</v>
      </c>
      <c r="AB251" s="135">
        <v>14</v>
      </c>
      <c r="AC251" s="135">
        <v>7</v>
      </c>
      <c r="AD251" s="135">
        <v>0</v>
      </c>
      <c r="AE251" s="135">
        <v>12</v>
      </c>
      <c r="AF251" s="135">
        <v>0</v>
      </c>
      <c r="AG251" s="136">
        <v>63.793103448275865</v>
      </c>
      <c r="AH251" s="136">
        <v>8.6206896551724146</v>
      </c>
      <c r="AI251" s="136">
        <v>229</v>
      </c>
    </row>
    <row r="252" spans="1:35" ht="15" customHeight="1" x14ac:dyDescent="0.2">
      <c r="A252" s="70">
        <v>250</v>
      </c>
      <c r="B252" s="128">
        <v>42399</v>
      </c>
      <c r="C252" s="129">
        <v>355</v>
      </c>
      <c r="D252" s="129">
        <v>50</v>
      </c>
      <c r="E252" s="130" t="s">
        <v>140</v>
      </c>
      <c r="F252" s="129" t="s">
        <v>323</v>
      </c>
      <c r="G252" s="130">
        <v>36.28</v>
      </c>
      <c r="H252" s="130">
        <v>22.93</v>
      </c>
      <c r="I252" s="130">
        <v>33.24</v>
      </c>
      <c r="J252" s="130">
        <v>7.55</v>
      </c>
      <c r="K252" s="138">
        <v>93.4</v>
      </c>
      <c r="L252" s="138">
        <v>82.9</v>
      </c>
      <c r="M252" s="138">
        <v>75.400000000000006</v>
      </c>
      <c r="N252" s="136">
        <v>0.12</v>
      </c>
      <c r="O252" s="129">
        <v>55</v>
      </c>
      <c r="P252" s="129">
        <v>45</v>
      </c>
      <c r="Q252" s="129">
        <v>36</v>
      </c>
      <c r="R252" s="129">
        <v>137</v>
      </c>
      <c r="S252" s="129">
        <v>52</v>
      </c>
      <c r="T252" s="133">
        <v>93.5</v>
      </c>
      <c r="U252" s="133">
        <v>75.2</v>
      </c>
      <c r="V252" s="133">
        <v>180.5</v>
      </c>
      <c r="W252" s="133">
        <v>8.8000000000000007</v>
      </c>
      <c r="X252" s="134">
        <v>30</v>
      </c>
      <c r="Y252" s="135">
        <v>77</v>
      </c>
      <c r="Z252" s="135">
        <v>41</v>
      </c>
      <c r="AA252" s="135">
        <v>38</v>
      </c>
      <c r="AB252" s="135">
        <v>24</v>
      </c>
      <c r="AC252" s="135">
        <v>32</v>
      </c>
      <c r="AD252" s="135">
        <v>7</v>
      </c>
      <c r="AE252" s="135">
        <v>31</v>
      </c>
      <c r="AF252" s="135">
        <v>30</v>
      </c>
      <c r="AG252" s="136">
        <v>64.0625</v>
      </c>
      <c r="AH252" s="136">
        <v>26.5625</v>
      </c>
      <c r="AI252" s="136" t="s">
        <v>63</v>
      </c>
    </row>
    <row r="253" spans="1:35" ht="15" customHeight="1" x14ac:dyDescent="0.2">
      <c r="A253" s="70">
        <v>251</v>
      </c>
      <c r="B253" s="128">
        <v>43235</v>
      </c>
      <c r="C253" s="129" t="s">
        <v>254</v>
      </c>
      <c r="D253" s="129" t="s">
        <v>241</v>
      </c>
      <c r="E253" s="130" t="s">
        <v>140</v>
      </c>
      <c r="F253" s="129" t="s">
        <v>323</v>
      </c>
      <c r="G253" s="130">
        <v>36.28</v>
      </c>
      <c r="H253" s="130">
        <v>22.93</v>
      </c>
      <c r="I253" s="130">
        <v>33.24</v>
      </c>
      <c r="J253" s="130">
        <v>7.55</v>
      </c>
      <c r="K253" s="131">
        <v>93.1</v>
      </c>
      <c r="L253" s="131">
        <v>99.7</v>
      </c>
      <c r="M253" s="131">
        <v>80.5</v>
      </c>
      <c r="N253" s="132">
        <v>0.25</v>
      </c>
      <c r="O253" s="129">
        <v>75</v>
      </c>
      <c r="P253" s="129">
        <v>80</v>
      </c>
      <c r="Q253" s="129">
        <v>60</v>
      </c>
      <c r="R253" s="129">
        <v>240</v>
      </c>
      <c r="S253" s="129">
        <v>190</v>
      </c>
      <c r="T253" s="133">
        <v>87.4</v>
      </c>
      <c r="U253" s="133">
        <v>76.2</v>
      </c>
      <c r="V253" s="133">
        <v>155.6</v>
      </c>
      <c r="W253" s="133">
        <v>7.1</v>
      </c>
      <c r="X253" s="134">
        <v>33.299999999999997</v>
      </c>
      <c r="Y253" s="135">
        <v>84</v>
      </c>
      <c r="Z253" s="135">
        <v>48</v>
      </c>
      <c r="AA253" s="135">
        <v>57</v>
      </c>
      <c r="AB253" s="135">
        <v>36</v>
      </c>
      <c r="AC253" s="135">
        <v>41</v>
      </c>
      <c r="AD253" s="135">
        <v>16</v>
      </c>
      <c r="AE253" s="135">
        <v>23</v>
      </c>
      <c r="AF253" s="135">
        <v>20</v>
      </c>
      <c r="AG253" s="136">
        <v>66.666666666666657</v>
      </c>
      <c r="AH253" s="136">
        <v>11.111111111111111</v>
      </c>
      <c r="AI253" s="136">
        <v>182.28571428571428</v>
      </c>
    </row>
    <row r="254" spans="1:35" ht="15" customHeight="1" x14ac:dyDescent="0.2">
      <c r="A254" s="70">
        <v>252</v>
      </c>
      <c r="B254" s="128" t="s">
        <v>63</v>
      </c>
      <c r="C254" s="129" t="s">
        <v>255</v>
      </c>
      <c r="D254" s="129" t="s">
        <v>269</v>
      </c>
      <c r="E254" s="130" t="s">
        <v>140</v>
      </c>
      <c r="F254" s="129" t="s">
        <v>323</v>
      </c>
      <c r="G254" s="130">
        <v>36.28</v>
      </c>
      <c r="H254" s="130">
        <v>22.93</v>
      </c>
      <c r="I254" s="130">
        <v>33.24</v>
      </c>
      <c r="J254" s="130">
        <v>7.55</v>
      </c>
      <c r="K254" s="131">
        <v>97.6</v>
      </c>
      <c r="L254" s="131">
        <v>68.7</v>
      </c>
      <c r="M254" s="131">
        <v>1.55</v>
      </c>
      <c r="N254" s="132">
        <v>2.04</v>
      </c>
      <c r="O254" s="129">
        <v>80</v>
      </c>
      <c r="P254" s="129">
        <v>80</v>
      </c>
      <c r="Q254" s="129">
        <v>70</v>
      </c>
      <c r="R254" s="129">
        <v>504</v>
      </c>
      <c r="S254" s="129">
        <v>414</v>
      </c>
      <c r="T254" s="133">
        <v>109.9</v>
      </c>
      <c r="U254" s="133">
        <v>95.2</v>
      </c>
      <c r="V254" s="133">
        <v>181.1</v>
      </c>
      <c r="W254" s="133">
        <v>7.2</v>
      </c>
      <c r="X254" s="134">
        <v>32.1</v>
      </c>
      <c r="Y254" s="135">
        <v>85</v>
      </c>
      <c r="Z254" s="135">
        <v>53</v>
      </c>
      <c r="AA254" s="135">
        <v>54</v>
      </c>
      <c r="AB254" s="135">
        <v>40</v>
      </c>
      <c r="AC254" s="135">
        <v>48</v>
      </c>
      <c r="AD254" s="135">
        <v>6</v>
      </c>
      <c r="AE254" s="135">
        <v>12</v>
      </c>
      <c r="AF254" s="135">
        <v>34</v>
      </c>
      <c r="AG254" s="136">
        <v>84.507042253521121</v>
      </c>
      <c r="AH254" s="136">
        <v>35.2112676056338</v>
      </c>
      <c r="AI254" s="136">
        <v>152.5</v>
      </c>
    </row>
    <row r="255" spans="1:35" ht="15" customHeight="1" x14ac:dyDescent="0.2">
      <c r="A255" s="70">
        <v>253</v>
      </c>
      <c r="B255" s="128">
        <v>42399</v>
      </c>
      <c r="C255" s="129">
        <v>354</v>
      </c>
      <c r="D255" s="129">
        <v>50</v>
      </c>
      <c r="E255" s="130" t="s">
        <v>140</v>
      </c>
      <c r="F255" s="129" t="s">
        <v>324</v>
      </c>
      <c r="G255" s="130">
        <v>26.88</v>
      </c>
      <c r="H255" s="130">
        <v>10.92</v>
      </c>
      <c r="I255" s="130">
        <v>26.06</v>
      </c>
      <c r="J255" s="130">
        <v>36.15</v>
      </c>
      <c r="K255" s="138">
        <v>88.6</v>
      </c>
      <c r="L255" s="138">
        <v>72.900000000000006</v>
      </c>
      <c r="M255" s="138">
        <v>73.599999999999994</v>
      </c>
      <c r="N255" s="136">
        <v>0.15</v>
      </c>
      <c r="O255" s="129">
        <v>55</v>
      </c>
      <c r="P255" s="129">
        <v>55</v>
      </c>
      <c r="Q255" s="129">
        <v>26.5</v>
      </c>
      <c r="R255" s="129">
        <v>123</v>
      </c>
      <c r="S255" s="129">
        <v>38</v>
      </c>
      <c r="T255" s="133">
        <v>122.8</v>
      </c>
      <c r="U255" s="133">
        <v>98.3</v>
      </c>
      <c r="V255" s="133">
        <v>224.6</v>
      </c>
      <c r="W255" s="133">
        <v>9.9</v>
      </c>
      <c r="X255" s="134">
        <v>30</v>
      </c>
      <c r="Y255" s="135">
        <v>77</v>
      </c>
      <c r="Z255" s="135">
        <v>44</v>
      </c>
      <c r="AA255" s="135">
        <v>78</v>
      </c>
      <c r="AB255" s="135">
        <v>52</v>
      </c>
      <c r="AC255" s="135">
        <v>70</v>
      </c>
      <c r="AD255" s="135">
        <v>8</v>
      </c>
      <c r="AE255" s="135">
        <v>13</v>
      </c>
      <c r="AF255" s="135">
        <v>9</v>
      </c>
      <c r="AG255" s="136">
        <v>76.811594202898547</v>
      </c>
      <c r="AH255" s="136">
        <v>23.188405797101449</v>
      </c>
      <c r="AI255" s="136">
        <v>163.6</v>
      </c>
    </row>
    <row r="256" spans="1:35" ht="15" customHeight="1" x14ac:dyDescent="0.2">
      <c r="A256" s="70">
        <v>254</v>
      </c>
      <c r="B256" s="128" t="s">
        <v>63</v>
      </c>
      <c r="C256" s="129" t="s">
        <v>256</v>
      </c>
      <c r="D256" s="129" t="s">
        <v>332</v>
      </c>
      <c r="E256" s="130" t="s">
        <v>140</v>
      </c>
      <c r="F256" s="129" t="s">
        <v>324</v>
      </c>
      <c r="G256" s="130">
        <v>26.88</v>
      </c>
      <c r="H256" s="130">
        <v>10.92</v>
      </c>
      <c r="I256" s="130">
        <v>26.06</v>
      </c>
      <c r="J256" s="130">
        <v>36.15</v>
      </c>
      <c r="K256" s="131">
        <v>88</v>
      </c>
      <c r="L256" s="131">
        <v>74.2</v>
      </c>
      <c r="M256" s="131">
        <v>63.6</v>
      </c>
      <c r="N256" s="132">
        <v>3.29</v>
      </c>
      <c r="O256" s="129">
        <v>70</v>
      </c>
      <c r="P256" s="129">
        <v>70</v>
      </c>
      <c r="Q256" s="129">
        <v>46.5</v>
      </c>
      <c r="R256" s="129">
        <v>292.89999999999998</v>
      </c>
      <c r="S256" s="129">
        <v>202</v>
      </c>
      <c r="T256" s="133">
        <v>68.099999999999994</v>
      </c>
      <c r="U256" s="133">
        <v>54</v>
      </c>
      <c r="V256" s="133">
        <v>136.9</v>
      </c>
      <c r="W256" s="133">
        <v>7.2</v>
      </c>
      <c r="X256" s="134">
        <v>27.6</v>
      </c>
      <c r="Y256" s="135">
        <v>79</v>
      </c>
      <c r="Z256" s="135">
        <v>42</v>
      </c>
      <c r="AA256" s="135">
        <v>31</v>
      </c>
      <c r="AB256" s="135">
        <v>21</v>
      </c>
      <c r="AC256" s="135">
        <v>25</v>
      </c>
      <c r="AD256" s="135">
        <v>6</v>
      </c>
      <c r="AE256" s="135">
        <v>28</v>
      </c>
      <c r="AF256" s="135">
        <v>40</v>
      </c>
      <c r="AG256" s="136">
        <v>82.539682539682531</v>
      </c>
      <c r="AH256" s="136">
        <v>25.396825396825395</v>
      </c>
      <c r="AI256" s="136" t="s">
        <v>63</v>
      </c>
    </row>
    <row r="257" spans="1:35" ht="15" customHeight="1" x14ac:dyDescent="0.2">
      <c r="A257" s="70">
        <v>255</v>
      </c>
      <c r="B257" s="128" t="s">
        <v>63</v>
      </c>
      <c r="C257" s="129" t="s">
        <v>257</v>
      </c>
      <c r="D257" s="129" t="s">
        <v>335</v>
      </c>
      <c r="E257" s="130" t="s">
        <v>140</v>
      </c>
      <c r="F257" s="129" t="s">
        <v>324</v>
      </c>
      <c r="G257" s="130">
        <v>26.88</v>
      </c>
      <c r="H257" s="130">
        <v>10.92</v>
      </c>
      <c r="I257" s="130">
        <v>26.06</v>
      </c>
      <c r="J257" s="130">
        <v>36.15</v>
      </c>
      <c r="K257" s="131">
        <v>94.8</v>
      </c>
      <c r="L257" s="131">
        <v>88.1</v>
      </c>
      <c r="M257" s="131">
        <v>84.4</v>
      </c>
      <c r="N257" s="132">
        <v>0.87</v>
      </c>
      <c r="O257" s="129">
        <v>80</v>
      </c>
      <c r="P257" s="129">
        <v>80</v>
      </c>
      <c r="Q257" s="129">
        <v>57</v>
      </c>
      <c r="R257" s="129">
        <v>410</v>
      </c>
      <c r="S257" s="129">
        <v>320</v>
      </c>
      <c r="T257" s="133">
        <v>132.30000000000001</v>
      </c>
      <c r="U257" s="133">
        <v>109.7</v>
      </c>
      <c r="V257" s="133">
        <v>209.1</v>
      </c>
      <c r="W257" s="133">
        <v>7.8</v>
      </c>
      <c r="X257" s="134">
        <v>31.5</v>
      </c>
      <c r="Y257" s="135">
        <v>79</v>
      </c>
      <c r="Z257" s="135">
        <v>51</v>
      </c>
      <c r="AA257" s="135">
        <v>88</v>
      </c>
      <c r="AB257" s="135">
        <v>62</v>
      </c>
      <c r="AC257" s="135">
        <v>83</v>
      </c>
      <c r="AD257" s="135">
        <v>4</v>
      </c>
      <c r="AE257" s="135">
        <v>8</v>
      </c>
      <c r="AF257" s="135">
        <v>4</v>
      </c>
      <c r="AG257" s="136">
        <v>70.588235294117652</v>
      </c>
      <c r="AH257" s="136">
        <v>14.705882352941178</v>
      </c>
      <c r="AI257" s="136" t="s">
        <v>63</v>
      </c>
    </row>
    <row r="258" spans="1:35" ht="15" customHeight="1" x14ac:dyDescent="0.2">
      <c r="A258" s="70">
        <v>256</v>
      </c>
      <c r="B258" s="128">
        <v>42244</v>
      </c>
      <c r="C258" s="129">
        <v>192</v>
      </c>
      <c r="D258" s="129">
        <v>34</v>
      </c>
      <c r="E258" s="130" t="s">
        <v>122</v>
      </c>
      <c r="F258" s="129" t="s">
        <v>307</v>
      </c>
      <c r="G258" s="130">
        <v>40.49</v>
      </c>
      <c r="H258" s="130">
        <v>32.520000000000003</v>
      </c>
      <c r="I258" s="130">
        <v>17.18</v>
      </c>
      <c r="J258" s="130">
        <v>9.82</v>
      </c>
      <c r="K258" s="138">
        <v>86.7</v>
      </c>
      <c r="L258" s="138">
        <v>27.6</v>
      </c>
      <c r="M258" s="138">
        <v>66.7</v>
      </c>
      <c r="N258" s="136">
        <v>1.48</v>
      </c>
      <c r="O258" s="129">
        <v>60</v>
      </c>
      <c r="P258" s="129">
        <v>55</v>
      </c>
      <c r="Q258" s="129">
        <v>16.5</v>
      </c>
      <c r="R258" s="129">
        <v>81.599999999999994</v>
      </c>
      <c r="S258" s="129">
        <v>0</v>
      </c>
      <c r="T258" s="133">
        <v>82.9</v>
      </c>
      <c r="U258" s="133">
        <v>62</v>
      </c>
      <c r="V258" s="133">
        <v>187.8</v>
      </c>
      <c r="W258" s="133">
        <v>9.5</v>
      </c>
      <c r="X258" s="134">
        <v>26.6</v>
      </c>
      <c r="Y258" s="135">
        <v>75</v>
      </c>
      <c r="Z258" s="135">
        <v>36</v>
      </c>
      <c r="AA258" s="135">
        <v>47</v>
      </c>
      <c r="AB258" s="135">
        <v>29</v>
      </c>
      <c r="AC258" s="135">
        <v>41</v>
      </c>
      <c r="AD258" s="135">
        <v>6</v>
      </c>
      <c r="AE258" s="135">
        <v>20</v>
      </c>
      <c r="AF258" s="135">
        <v>33</v>
      </c>
      <c r="AG258" s="136">
        <v>67.10526315789474</v>
      </c>
      <c r="AH258" s="136">
        <v>25.333333333333336</v>
      </c>
      <c r="AI258" s="136">
        <v>155.18181818181819</v>
      </c>
    </row>
    <row r="259" spans="1:35" ht="15" customHeight="1" x14ac:dyDescent="0.2">
      <c r="A259" s="70">
        <v>257</v>
      </c>
      <c r="B259" s="128">
        <v>42392</v>
      </c>
      <c r="C259" s="129">
        <v>335</v>
      </c>
      <c r="D259" s="129">
        <v>49</v>
      </c>
      <c r="E259" s="130" t="s">
        <v>122</v>
      </c>
      <c r="F259" s="129" t="s">
        <v>307</v>
      </c>
      <c r="G259" s="130">
        <v>40.49</v>
      </c>
      <c r="H259" s="130">
        <v>32.520000000000003</v>
      </c>
      <c r="I259" s="130">
        <v>17.18</v>
      </c>
      <c r="J259" s="130">
        <v>9.82</v>
      </c>
      <c r="K259" s="138">
        <v>85.5</v>
      </c>
      <c r="L259" s="138">
        <v>70.900000000000006</v>
      </c>
      <c r="M259" s="138">
        <v>72</v>
      </c>
      <c r="N259" s="136">
        <v>8.4000000000000005E-2</v>
      </c>
      <c r="O259" s="129">
        <v>60</v>
      </c>
      <c r="P259" s="129">
        <v>40</v>
      </c>
      <c r="Q259" s="129">
        <v>19.5</v>
      </c>
      <c r="R259" s="129">
        <v>66.3</v>
      </c>
      <c r="S259" s="129">
        <v>0</v>
      </c>
      <c r="T259" s="133">
        <v>88.6</v>
      </c>
      <c r="U259" s="133">
        <v>62.3</v>
      </c>
      <c r="V259" s="133">
        <v>212.6</v>
      </c>
      <c r="W259" s="133">
        <v>9.8000000000000007</v>
      </c>
      <c r="X259" s="134">
        <v>29.4</v>
      </c>
      <c r="Y259" s="135">
        <v>71</v>
      </c>
      <c r="Z259" s="135">
        <v>31</v>
      </c>
      <c r="AA259" s="135">
        <v>49</v>
      </c>
      <c r="AB259" s="135">
        <v>27</v>
      </c>
      <c r="AC259" s="135">
        <v>43</v>
      </c>
      <c r="AD259" s="135">
        <v>5</v>
      </c>
      <c r="AE259" s="135">
        <v>14</v>
      </c>
      <c r="AF259" s="135">
        <v>37</v>
      </c>
      <c r="AG259" s="136">
        <v>79.6875</v>
      </c>
      <c r="AH259" s="136">
        <v>31.25</v>
      </c>
      <c r="AI259" s="136" t="s">
        <v>63</v>
      </c>
    </row>
    <row r="260" spans="1:35" ht="15" customHeight="1" x14ac:dyDescent="0.2">
      <c r="A260" s="70">
        <v>258</v>
      </c>
      <c r="B260" s="128">
        <v>42399</v>
      </c>
      <c r="C260" s="129">
        <v>342</v>
      </c>
      <c r="D260" s="129">
        <v>50</v>
      </c>
      <c r="E260" s="130" t="s">
        <v>122</v>
      </c>
      <c r="F260" s="129" t="s">
        <v>307</v>
      </c>
      <c r="G260" s="130">
        <v>40.49</v>
      </c>
      <c r="H260" s="130">
        <v>32.520000000000003</v>
      </c>
      <c r="I260" s="130">
        <v>17.18</v>
      </c>
      <c r="J260" s="130">
        <v>9.82</v>
      </c>
      <c r="K260" s="138">
        <v>79.599999999999994</v>
      </c>
      <c r="L260" s="138">
        <v>56.3</v>
      </c>
      <c r="M260" s="138">
        <v>88.5</v>
      </c>
      <c r="N260" s="136">
        <v>0.45</v>
      </c>
      <c r="O260" s="129">
        <v>45</v>
      </c>
      <c r="P260" s="129">
        <v>30</v>
      </c>
      <c r="Q260" s="129">
        <v>20.5</v>
      </c>
      <c r="R260" s="129">
        <v>52.27</v>
      </c>
      <c r="S260" s="129">
        <v>0</v>
      </c>
      <c r="T260" s="133">
        <v>113.9</v>
      </c>
      <c r="U260" s="133">
        <v>91.4</v>
      </c>
      <c r="V260" s="133">
        <v>240.3</v>
      </c>
      <c r="W260" s="133">
        <v>11.2</v>
      </c>
      <c r="X260" s="134">
        <v>29.7</v>
      </c>
      <c r="Y260" s="135">
        <v>78</v>
      </c>
      <c r="Z260" s="135">
        <v>38</v>
      </c>
      <c r="AA260" s="135">
        <v>62</v>
      </c>
      <c r="AB260" s="135">
        <v>47</v>
      </c>
      <c r="AC260" s="135">
        <v>59</v>
      </c>
      <c r="AD260" s="135">
        <v>3</v>
      </c>
      <c r="AE260" s="135">
        <v>11</v>
      </c>
      <c r="AF260" s="135">
        <v>27</v>
      </c>
      <c r="AG260" s="136">
        <v>71.428571428571431</v>
      </c>
      <c r="AH260" s="136">
        <v>17.910447761194028</v>
      </c>
      <c r="AI260" s="136">
        <v>211.9</v>
      </c>
    </row>
    <row r="261" spans="1:35" ht="15" customHeight="1" x14ac:dyDescent="0.2">
      <c r="A261" s="70">
        <v>259</v>
      </c>
      <c r="B261" s="128">
        <v>42237</v>
      </c>
      <c r="C261" s="129">
        <v>186</v>
      </c>
      <c r="D261" s="129">
        <v>33</v>
      </c>
      <c r="E261" s="130" t="s">
        <v>122</v>
      </c>
      <c r="F261" s="129" t="s">
        <v>308</v>
      </c>
      <c r="G261" s="130">
        <v>34.9</v>
      </c>
      <c r="H261" s="130">
        <v>20.260000000000002</v>
      </c>
      <c r="I261" s="130">
        <v>29.46</v>
      </c>
      <c r="J261" s="130">
        <v>15.38</v>
      </c>
      <c r="K261" s="138">
        <v>73.599999999999994</v>
      </c>
      <c r="L261" s="138">
        <v>44.6</v>
      </c>
      <c r="M261" s="138">
        <v>51.3</v>
      </c>
      <c r="N261" s="136">
        <v>0.11</v>
      </c>
      <c r="O261" s="129">
        <v>20</v>
      </c>
      <c r="P261" s="129">
        <v>50</v>
      </c>
      <c r="Q261" s="129">
        <v>31.5</v>
      </c>
      <c r="R261" s="129">
        <v>141</v>
      </c>
      <c r="S261" s="129">
        <v>51</v>
      </c>
      <c r="T261" s="133">
        <v>90.6</v>
      </c>
      <c r="U261" s="133">
        <v>70.400000000000006</v>
      </c>
      <c r="V261" s="133">
        <v>188.7</v>
      </c>
      <c r="W261" s="133">
        <v>8.1999999999999993</v>
      </c>
      <c r="X261" s="134">
        <v>31.5</v>
      </c>
      <c r="Y261" s="135">
        <v>76</v>
      </c>
      <c r="Z261" s="135">
        <v>38</v>
      </c>
      <c r="AA261" s="135">
        <v>46</v>
      </c>
      <c r="AB261" s="135">
        <v>30</v>
      </c>
      <c r="AC261" s="135">
        <v>41</v>
      </c>
      <c r="AD261" s="135">
        <v>4</v>
      </c>
      <c r="AE261" s="135">
        <v>15</v>
      </c>
      <c r="AF261" s="135">
        <v>39</v>
      </c>
      <c r="AG261" s="136">
        <v>72.151898734177209</v>
      </c>
      <c r="AH261" s="136">
        <v>8.8607594936708853</v>
      </c>
      <c r="AI261" s="136">
        <v>250.66666666666666</v>
      </c>
    </row>
    <row r="262" spans="1:35" ht="15" customHeight="1" x14ac:dyDescent="0.2">
      <c r="A262" s="70">
        <v>260</v>
      </c>
      <c r="B262" s="128">
        <v>42264</v>
      </c>
      <c r="C262" s="129">
        <v>225</v>
      </c>
      <c r="D262" s="129">
        <v>37</v>
      </c>
      <c r="E262" s="130" t="s">
        <v>122</v>
      </c>
      <c r="F262" s="129" t="s">
        <v>308</v>
      </c>
      <c r="G262" s="130">
        <v>34.9</v>
      </c>
      <c r="H262" s="130">
        <v>20.260000000000002</v>
      </c>
      <c r="I262" s="130">
        <v>29.46</v>
      </c>
      <c r="J262" s="130">
        <v>15.38</v>
      </c>
      <c r="K262" s="138">
        <v>70.3</v>
      </c>
      <c r="L262" s="138">
        <v>34.299999999999997</v>
      </c>
      <c r="M262" s="138">
        <v>49.9</v>
      </c>
      <c r="N262" s="136">
        <v>0.18</v>
      </c>
      <c r="O262" s="129">
        <v>30</v>
      </c>
      <c r="P262" s="129">
        <v>60</v>
      </c>
      <c r="Q262" s="129">
        <v>19.5</v>
      </c>
      <c r="R262" s="129">
        <v>99.4</v>
      </c>
      <c r="S262" s="129">
        <v>14.4</v>
      </c>
      <c r="T262" s="133">
        <v>97.3</v>
      </c>
      <c r="U262" s="133">
        <v>75.099999999999994</v>
      </c>
      <c r="V262" s="133">
        <v>200.9</v>
      </c>
      <c r="W262" s="133">
        <v>7.7</v>
      </c>
      <c r="X262" s="134">
        <v>37.4</v>
      </c>
      <c r="Y262" s="135">
        <v>78</v>
      </c>
      <c r="Z262" s="135">
        <v>40</v>
      </c>
      <c r="AA262" s="135">
        <v>51</v>
      </c>
      <c r="AB262" s="135">
        <v>33</v>
      </c>
      <c r="AC262" s="135">
        <v>45</v>
      </c>
      <c r="AD262" s="135">
        <v>5</v>
      </c>
      <c r="AE262" s="135">
        <v>10</v>
      </c>
      <c r="AF262" s="135">
        <v>39</v>
      </c>
      <c r="AG262" s="136">
        <v>79.411764705882348</v>
      </c>
      <c r="AH262" s="136">
        <v>16.176470588235293</v>
      </c>
      <c r="AI262" s="136" t="s">
        <v>63</v>
      </c>
    </row>
    <row r="263" spans="1:35" ht="15" customHeight="1" x14ac:dyDescent="0.2">
      <c r="A263" s="70">
        <v>261</v>
      </c>
      <c r="B263" s="128">
        <v>42297</v>
      </c>
      <c r="C263" s="129">
        <v>258</v>
      </c>
      <c r="D263" s="129">
        <v>41</v>
      </c>
      <c r="E263" s="130" t="s">
        <v>122</v>
      </c>
      <c r="F263" s="129" t="s">
        <v>308</v>
      </c>
      <c r="G263" s="130">
        <v>34.9</v>
      </c>
      <c r="H263" s="130">
        <v>20.260000000000002</v>
      </c>
      <c r="I263" s="130">
        <v>29.46</v>
      </c>
      <c r="J263" s="130">
        <v>15.38</v>
      </c>
      <c r="K263" s="138">
        <v>72.3</v>
      </c>
      <c r="L263" s="138">
        <v>32.799999999999997</v>
      </c>
      <c r="M263" s="138">
        <v>58.6</v>
      </c>
      <c r="N263" s="136">
        <v>1.88</v>
      </c>
      <c r="O263" s="129">
        <v>60</v>
      </c>
      <c r="P263" s="129">
        <v>60</v>
      </c>
      <c r="Q263" s="129">
        <v>16</v>
      </c>
      <c r="R263" s="129">
        <v>81.599999999999994</v>
      </c>
      <c r="S263" s="129">
        <v>0</v>
      </c>
      <c r="T263" s="133">
        <v>96.7</v>
      </c>
      <c r="U263" s="133">
        <v>68</v>
      </c>
      <c r="V263" s="133">
        <v>215.8</v>
      </c>
      <c r="W263" s="133">
        <v>8.6</v>
      </c>
      <c r="X263" s="134">
        <v>30.2</v>
      </c>
      <c r="Y263" s="135">
        <v>72</v>
      </c>
      <c r="Z263" s="135">
        <v>33</v>
      </c>
      <c r="AA263" s="135">
        <v>57</v>
      </c>
      <c r="AB263" s="135">
        <v>32</v>
      </c>
      <c r="AC263" s="135">
        <v>54</v>
      </c>
      <c r="AD263" s="135">
        <v>3</v>
      </c>
      <c r="AE263" s="135">
        <v>10</v>
      </c>
      <c r="AF263" s="135">
        <v>33</v>
      </c>
      <c r="AG263" s="136">
        <v>76.623376623376629</v>
      </c>
      <c r="AH263" s="136">
        <v>27.27272727272727</v>
      </c>
      <c r="AI263" s="136">
        <v>128</v>
      </c>
    </row>
    <row r="264" spans="1:35" ht="15" customHeight="1" x14ac:dyDescent="0.2">
      <c r="A264" s="70">
        <v>262</v>
      </c>
      <c r="B264" s="128">
        <v>42399</v>
      </c>
      <c r="C264" s="129">
        <v>352</v>
      </c>
      <c r="D264" s="129">
        <v>50</v>
      </c>
      <c r="E264" s="130" t="s">
        <v>122</v>
      </c>
      <c r="F264" s="129" t="s">
        <v>327</v>
      </c>
      <c r="G264" s="130">
        <v>36.979999999999997</v>
      </c>
      <c r="H264" s="130">
        <v>7.9</v>
      </c>
      <c r="I264" s="130">
        <v>21.72</v>
      </c>
      <c r="J264" s="130">
        <v>33.39</v>
      </c>
      <c r="K264" s="138">
        <v>85.2</v>
      </c>
      <c r="L264" s="138">
        <v>57.9</v>
      </c>
      <c r="M264" s="138">
        <v>75.3</v>
      </c>
      <c r="N264" s="136">
        <v>1.48</v>
      </c>
      <c r="O264" s="129">
        <v>55</v>
      </c>
      <c r="P264" s="129">
        <v>45</v>
      </c>
      <c r="Q264" s="129">
        <v>23.5</v>
      </c>
      <c r="R264" s="129">
        <v>89.8</v>
      </c>
      <c r="S264" s="129">
        <v>4.8</v>
      </c>
      <c r="T264" s="133">
        <v>99.9</v>
      </c>
      <c r="U264" s="133">
        <v>79.2</v>
      </c>
      <c r="V264" s="133">
        <v>200.3</v>
      </c>
      <c r="W264" s="133">
        <v>9.1999999999999993</v>
      </c>
      <c r="X264" s="134">
        <v>31.9</v>
      </c>
      <c r="Y264" s="135">
        <v>78</v>
      </c>
      <c r="Z264" s="135">
        <v>40</v>
      </c>
      <c r="AA264" s="135">
        <v>51</v>
      </c>
      <c r="AB264" s="135">
        <v>37</v>
      </c>
      <c r="AC264" s="135">
        <v>46</v>
      </c>
      <c r="AD264" s="135">
        <v>5</v>
      </c>
      <c r="AE264" s="135">
        <v>22</v>
      </c>
      <c r="AF264" s="135">
        <v>27</v>
      </c>
      <c r="AG264" s="136">
        <v>60</v>
      </c>
      <c r="AH264" s="136">
        <v>11.666666666666666</v>
      </c>
      <c r="AI264" s="136">
        <v>247</v>
      </c>
    </row>
    <row r="265" spans="1:35" ht="15" customHeight="1" x14ac:dyDescent="0.2">
      <c r="A265" s="109">
        <v>263</v>
      </c>
      <c r="B265" s="128">
        <v>43235</v>
      </c>
      <c r="C265" s="129" t="s">
        <v>268</v>
      </c>
      <c r="D265" s="129" t="s">
        <v>259</v>
      </c>
      <c r="E265" s="130" t="s">
        <v>122</v>
      </c>
      <c r="F265" s="129" t="s">
        <v>327</v>
      </c>
      <c r="G265" s="130">
        <v>36.979999999999997</v>
      </c>
      <c r="H265" s="130">
        <v>7.9</v>
      </c>
      <c r="I265" s="130">
        <v>21.72</v>
      </c>
      <c r="J265" s="130">
        <v>33.39</v>
      </c>
      <c r="K265" s="131">
        <v>90.9</v>
      </c>
      <c r="L265" s="131">
        <v>66.7</v>
      </c>
      <c r="M265" s="131">
        <v>71.099999999999994</v>
      </c>
      <c r="N265" s="132">
        <v>0.49</v>
      </c>
      <c r="O265" s="129">
        <v>90</v>
      </c>
      <c r="P265" s="129">
        <v>80</v>
      </c>
      <c r="Q265" s="129">
        <v>50</v>
      </c>
      <c r="R265" s="129">
        <v>360</v>
      </c>
      <c r="S265" s="129">
        <v>270</v>
      </c>
      <c r="T265" s="133">
        <v>135.5</v>
      </c>
      <c r="U265" s="133">
        <v>122.6</v>
      </c>
      <c r="V265" s="133">
        <v>214.2</v>
      </c>
      <c r="W265" s="133">
        <v>8</v>
      </c>
      <c r="X265" s="134">
        <v>37.700000000000003</v>
      </c>
      <c r="Y265" s="135">
        <v>87</v>
      </c>
      <c r="Z265" s="135">
        <v>56</v>
      </c>
      <c r="AA265" s="135">
        <v>80</v>
      </c>
      <c r="AB265" s="135">
        <v>68</v>
      </c>
      <c r="AC265" s="135">
        <v>74</v>
      </c>
      <c r="AD265" s="135">
        <v>6</v>
      </c>
      <c r="AE265" s="135">
        <v>15</v>
      </c>
      <c r="AF265" s="135">
        <v>5</v>
      </c>
      <c r="AG265" s="136" t="s">
        <v>63</v>
      </c>
      <c r="AH265" s="136" t="s">
        <v>63</v>
      </c>
      <c r="AI265" s="136" t="s">
        <v>63</v>
      </c>
    </row>
    <row r="266" spans="1:35" ht="15" customHeight="1" x14ac:dyDescent="0.2">
      <c r="A266" s="70">
        <v>264</v>
      </c>
      <c r="B266" s="128" t="s">
        <v>63</v>
      </c>
      <c r="C266" s="129" t="s">
        <v>270</v>
      </c>
      <c r="D266" s="129" t="s">
        <v>269</v>
      </c>
      <c r="E266" s="130" t="s">
        <v>122</v>
      </c>
      <c r="F266" s="129" t="s">
        <v>327</v>
      </c>
      <c r="G266" s="130">
        <v>36.979999999999997</v>
      </c>
      <c r="H266" s="130">
        <v>7.9</v>
      </c>
      <c r="I266" s="130">
        <v>21.72</v>
      </c>
      <c r="J266" s="130">
        <v>33.39</v>
      </c>
      <c r="K266" s="131" t="s">
        <v>63</v>
      </c>
      <c r="L266" s="131" t="s">
        <v>63</v>
      </c>
      <c r="M266" s="131" t="s">
        <v>63</v>
      </c>
      <c r="N266" s="132">
        <v>3.16</v>
      </c>
      <c r="O266" s="129">
        <v>60</v>
      </c>
      <c r="P266" s="129">
        <v>75</v>
      </c>
      <c r="Q266" s="129">
        <v>62.5</v>
      </c>
      <c r="R266" s="129">
        <v>421</v>
      </c>
      <c r="S266" s="129">
        <v>331</v>
      </c>
      <c r="T266" s="133">
        <v>119.3</v>
      </c>
      <c r="U266" s="133">
        <v>104.3</v>
      </c>
      <c r="V266" s="133">
        <v>200.4</v>
      </c>
      <c r="W266" s="133">
        <v>7.7</v>
      </c>
      <c r="X266" s="134">
        <v>34.200000000000003</v>
      </c>
      <c r="Y266" s="135">
        <v>86</v>
      </c>
      <c r="Z266" s="135">
        <v>53</v>
      </c>
      <c r="AA266" s="135">
        <v>67</v>
      </c>
      <c r="AB266" s="135">
        <v>57</v>
      </c>
      <c r="AC266" s="135">
        <v>65</v>
      </c>
      <c r="AD266" s="135">
        <v>2</v>
      </c>
      <c r="AE266" s="135">
        <v>5</v>
      </c>
      <c r="AF266" s="135">
        <v>28</v>
      </c>
      <c r="AG266" s="136">
        <v>64.788732394366207</v>
      </c>
      <c r="AH266" s="136">
        <v>8.5714285714285712</v>
      </c>
      <c r="AI266" s="136" t="s">
        <v>63</v>
      </c>
    </row>
    <row r="267" spans="1:35" ht="15" customHeight="1" x14ac:dyDescent="0.2">
      <c r="A267" s="70">
        <v>265</v>
      </c>
      <c r="B267" s="128">
        <v>941187</v>
      </c>
      <c r="C267" s="129">
        <v>136</v>
      </c>
      <c r="D267" s="129">
        <v>26</v>
      </c>
      <c r="E267" s="130" t="s">
        <v>76</v>
      </c>
      <c r="F267" s="129" t="s">
        <v>298</v>
      </c>
      <c r="G267" s="130">
        <v>30.29</v>
      </c>
      <c r="H267" s="130">
        <v>5.16</v>
      </c>
      <c r="I267" s="130">
        <v>40.450000000000003</v>
      </c>
      <c r="J267" s="130">
        <v>24.1</v>
      </c>
      <c r="K267" s="138">
        <v>77.7</v>
      </c>
      <c r="L267" s="138">
        <v>37</v>
      </c>
      <c r="M267" s="138">
        <v>58.9</v>
      </c>
      <c r="N267" s="136">
        <v>1.57</v>
      </c>
      <c r="O267" s="129">
        <v>60</v>
      </c>
      <c r="P267" s="129">
        <v>70</v>
      </c>
      <c r="Q267" s="129">
        <v>18.5</v>
      </c>
      <c r="R267" s="129">
        <v>90</v>
      </c>
      <c r="S267" s="129">
        <v>0</v>
      </c>
      <c r="T267" s="133">
        <v>87.6</v>
      </c>
      <c r="U267" s="133">
        <v>75.8</v>
      </c>
      <c r="V267" s="133">
        <v>168.4</v>
      </c>
      <c r="W267" s="133">
        <v>7.2</v>
      </c>
      <c r="X267" s="134">
        <v>38.299999999999997</v>
      </c>
      <c r="Y267" s="135">
        <v>86</v>
      </c>
      <c r="Z267" s="135">
        <v>46</v>
      </c>
      <c r="AA267" s="135">
        <v>39</v>
      </c>
      <c r="AB267" s="135">
        <v>32</v>
      </c>
      <c r="AC267" s="135">
        <v>35</v>
      </c>
      <c r="AD267" s="135">
        <v>4</v>
      </c>
      <c r="AE267" s="135">
        <v>14</v>
      </c>
      <c r="AF267" s="135">
        <v>47</v>
      </c>
      <c r="AG267" s="136">
        <v>82.716049382716051</v>
      </c>
      <c r="AH267" s="136">
        <v>42.045454545454547</v>
      </c>
      <c r="AI267" s="136">
        <v>226.33333333333334</v>
      </c>
    </row>
    <row r="268" spans="1:35" ht="15" customHeight="1" x14ac:dyDescent="0.2">
      <c r="A268" s="70">
        <v>266</v>
      </c>
      <c r="B268" s="128">
        <v>42227</v>
      </c>
      <c r="C268" s="129">
        <v>165</v>
      </c>
      <c r="D268" s="129">
        <v>30</v>
      </c>
      <c r="E268" s="130" t="s">
        <v>76</v>
      </c>
      <c r="F268" s="129" t="s">
        <v>298</v>
      </c>
      <c r="G268" s="130">
        <v>30.29</v>
      </c>
      <c r="H268" s="130">
        <v>5.16</v>
      </c>
      <c r="I268" s="130">
        <v>40.450000000000003</v>
      </c>
      <c r="J268" s="130">
        <v>24.1</v>
      </c>
      <c r="K268" s="138">
        <v>84.5</v>
      </c>
      <c r="L268" s="138">
        <v>56.8</v>
      </c>
      <c r="M268" s="138">
        <v>77.5</v>
      </c>
      <c r="N268" s="136">
        <v>0.62</v>
      </c>
      <c r="O268" s="129">
        <v>50</v>
      </c>
      <c r="P268" s="129">
        <v>50</v>
      </c>
      <c r="Q268" s="129">
        <v>119</v>
      </c>
      <c r="R268" s="129">
        <v>535</v>
      </c>
      <c r="S268" s="129">
        <v>445</v>
      </c>
      <c r="T268" s="133">
        <v>82.7</v>
      </c>
      <c r="U268" s="133">
        <v>65.599999999999994</v>
      </c>
      <c r="V268" s="133">
        <v>165.9</v>
      </c>
      <c r="W268" s="133">
        <v>7.5</v>
      </c>
      <c r="X268" s="134">
        <v>36.200000000000003</v>
      </c>
      <c r="Y268" s="135">
        <v>77</v>
      </c>
      <c r="Z268" s="135">
        <v>40</v>
      </c>
      <c r="AA268" s="135">
        <v>70</v>
      </c>
      <c r="AB268" s="135">
        <v>45</v>
      </c>
      <c r="AC268" s="135">
        <v>58</v>
      </c>
      <c r="AD268" s="135">
        <v>12</v>
      </c>
      <c r="AE268" s="135">
        <v>12</v>
      </c>
      <c r="AF268" s="135">
        <v>18</v>
      </c>
      <c r="AG268" s="136">
        <v>71.604938271604937</v>
      </c>
      <c r="AH268" s="136">
        <v>23.076923076923077</v>
      </c>
      <c r="AI268" s="136">
        <v>217.66666666666666</v>
      </c>
    </row>
    <row r="269" spans="1:35" ht="15" customHeight="1" x14ac:dyDescent="0.2">
      <c r="A269" s="70">
        <v>267</v>
      </c>
      <c r="B269" s="128">
        <v>42244</v>
      </c>
      <c r="C269" s="129">
        <v>193</v>
      </c>
      <c r="D269" s="129">
        <v>34</v>
      </c>
      <c r="E269" s="130" t="s">
        <v>76</v>
      </c>
      <c r="F269" s="129" t="s">
        <v>298</v>
      </c>
      <c r="G269" s="130">
        <v>30.29</v>
      </c>
      <c r="H269" s="130">
        <v>5.16</v>
      </c>
      <c r="I269" s="130">
        <v>40.450000000000003</v>
      </c>
      <c r="J269" s="130">
        <v>24.1</v>
      </c>
      <c r="K269" s="138">
        <v>81.099999999999994</v>
      </c>
      <c r="L269" s="138">
        <v>18.899999999999999</v>
      </c>
      <c r="M269" s="138">
        <v>74.7</v>
      </c>
      <c r="N269" s="136">
        <v>2.4300000000000002</v>
      </c>
      <c r="O269" s="129">
        <v>65</v>
      </c>
      <c r="P269" s="129">
        <v>75</v>
      </c>
      <c r="Q269" s="129">
        <v>35</v>
      </c>
      <c r="R269" s="129">
        <v>236</v>
      </c>
      <c r="S269" s="129">
        <v>146</v>
      </c>
      <c r="T269" s="133">
        <v>90.9</v>
      </c>
      <c r="U269" s="133">
        <v>69.8</v>
      </c>
      <c r="V269" s="133">
        <v>189.9</v>
      </c>
      <c r="W269" s="133">
        <v>8.1</v>
      </c>
      <c r="X269" s="134">
        <v>32.1</v>
      </c>
      <c r="Y269" s="135">
        <v>78</v>
      </c>
      <c r="Z269" s="135">
        <v>40</v>
      </c>
      <c r="AA269" s="135">
        <v>59</v>
      </c>
      <c r="AB269" s="135">
        <v>42</v>
      </c>
      <c r="AC269" s="135">
        <v>54</v>
      </c>
      <c r="AD269" s="135">
        <v>5</v>
      </c>
      <c r="AE269" s="135">
        <v>14</v>
      </c>
      <c r="AF269" s="135">
        <v>27</v>
      </c>
      <c r="AG269" s="136">
        <v>72</v>
      </c>
      <c r="AH269" s="136">
        <v>14.666666666666666</v>
      </c>
      <c r="AI269" s="136">
        <v>117.4</v>
      </c>
    </row>
    <row r="270" spans="1:35" ht="15" customHeight="1" x14ac:dyDescent="0.2">
      <c r="A270" s="70">
        <v>268</v>
      </c>
      <c r="B270" s="128">
        <v>42327</v>
      </c>
      <c r="C270" s="129">
        <v>277</v>
      </c>
      <c r="D270" s="129">
        <v>43</v>
      </c>
      <c r="E270" s="130" t="s">
        <v>76</v>
      </c>
      <c r="F270" s="129" t="s">
        <v>298</v>
      </c>
      <c r="G270" s="130">
        <v>30.29</v>
      </c>
      <c r="H270" s="130">
        <v>5.16</v>
      </c>
      <c r="I270" s="130">
        <v>40.450000000000003</v>
      </c>
      <c r="J270" s="130">
        <v>24.1</v>
      </c>
      <c r="K270" s="138">
        <v>78</v>
      </c>
      <c r="L270" s="138">
        <v>51.4</v>
      </c>
      <c r="M270" s="138">
        <v>31.1</v>
      </c>
      <c r="N270" s="136">
        <v>1.18</v>
      </c>
      <c r="O270" s="129">
        <v>60</v>
      </c>
      <c r="P270" s="129">
        <v>65</v>
      </c>
      <c r="Q270" s="129">
        <v>25</v>
      </c>
      <c r="R270" s="129">
        <v>138</v>
      </c>
      <c r="S270" s="129">
        <v>53</v>
      </c>
      <c r="T270" s="133">
        <v>96.3</v>
      </c>
      <c r="U270" s="133">
        <v>86.1</v>
      </c>
      <c r="V270" s="133">
        <v>163</v>
      </c>
      <c r="W270" s="133">
        <v>7.3</v>
      </c>
      <c r="X270" s="134">
        <v>31.1</v>
      </c>
      <c r="Y270" s="135">
        <v>89</v>
      </c>
      <c r="Z270" s="135">
        <v>59</v>
      </c>
      <c r="AA270" s="135">
        <v>59</v>
      </c>
      <c r="AB270" s="135">
        <v>49</v>
      </c>
      <c r="AC270" s="135">
        <v>50</v>
      </c>
      <c r="AD270" s="135">
        <v>9</v>
      </c>
      <c r="AE270" s="135">
        <v>13</v>
      </c>
      <c r="AF270" s="135">
        <v>29</v>
      </c>
      <c r="AG270" s="136">
        <v>81.159420289855078</v>
      </c>
      <c r="AH270" s="136">
        <v>44.285714285714285</v>
      </c>
      <c r="AI270" s="136">
        <v>96</v>
      </c>
    </row>
    <row r="271" spans="1:35" ht="15" customHeight="1" x14ac:dyDescent="0.2">
      <c r="A271" s="70">
        <v>269</v>
      </c>
      <c r="B271" s="128">
        <v>42327</v>
      </c>
      <c r="C271" s="129">
        <v>276</v>
      </c>
      <c r="D271" s="129">
        <v>43</v>
      </c>
      <c r="E271" s="130" t="s">
        <v>76</v>
      </c>
      <c r="F271" s="129" t="s">
        <v>309</v>
      </c>
      <c r="G271" s="130">
        <v>14.04</v>
      </c>
      <c r="H271" s="130">
        <v>8.77</v>
      </c>
      <c r="I271" s="130">
        <v>32.46</v>
      </c>
      <c r="J271" s="130">
        <v>44.74</v>
      </c>
      <c r="K271" s="138">
        <v>81.5</v>
      </c>
      <c r="L271" s="138">
        <v>44.1</v>
      </c>
      <c r="M271" s="138">
        <v>43.9</v>
      </c>
      <c r="N271" s="136">
        <v>1.18</v>
      </c>
      <c r="O271" s="129">
        <v>55</v>
      </c>
      <c r="P271" s="129">
        <v>60</v>
      </c>
      <c r="Q271" s="129">
        <v>65</v>
      </c>
      <c r="R271" s="129">
        <v>331</v>
      </c>
      <c r="S271" s="129">
        <v>246</v>
      </c>
      <c r="T271" s="133">
        <v>135.30000000000001</v>
      </c>
      <c r="U271" s="133">
        <v>128.6</v>
      </c>
      <c r="V271" s="133">
        <v>173.2</v>
      </c>
      <c r="W271" s="133">
        <v>4.3</v>
      </c>
      <c r="X271" s="134">
        <v>45.4</v>
      </c>
      <c r="Y271" s="135">
        <v>94</v>
      </c>
      <c r="Z271" s="135">
        <v>75</v>
      </c>
      <c r="AA271" s="135">
        <v>44</v>
      </c>
      <c r="AB271" s="135">
        <v>41</v>
      </c>
      <c r="AC271" s="135">
        <v>42</v>
      </c>
      <c r="AD271" s="135">
        <v>2</v>
      </c>
      <c r="AE271" s="135">
        <v>4</v>
      </c>
      <c r="AF271" s="135">
        <v>52</v>
      </c>
      <c r="AG271" s="136">
        <v>69.863013698630141</v>
      </c>
      <c r="AH271" s="136">
        <v>17.80821917808219</v>
      </c>
      <c r="AI271" s="136">
        <v>188</v>
      </c>
    </row>
    <row r="272" spans="1:35" ht="15" customHeight="1" x14ac:dyDescent="0.2">
      <c r="A272" s="70">
        <v>270</v>
      </c>
      <c r="B272" s="128">
        <v>42378</v>
      </c>
      <c r="C272" s="129">
        <v>312</v>
      </c>
      <c r="D272" s="129">
        <v>47</v>
      </c>
      <c r="E272" s="130" t="s">
        <v>76</v>
      </c>
      <c r="F272" s="129" t="s">
        <v>309</v>
      </c>
      <c r="G272" s="130">
        <v>14.04</v>
      </c>
      <c r="H272" s="130">
        <v>8.77</v>
      </c>
      <c r="I272" s="130">
        <v>32.46</v>
      </c>
      <c r="J272" s="130">
        <v>44.74</v>
      </c>
      <c r="K272" s="138">
        <v>83.1</v>
      </c>
      <c r="L272" s="138">
        <v>57.3</v>
      </c>
      <c r="M272" s="138">
        <v>68</v>
      </c>
      <c r="N272" s="136">
        <v>9.6000000000000002E-2</v>
      </c>
      <c r="O272" s="129">
        <v>50</v>
      </c>
      <c r="P272" s="129">
        <v>30</v>
      </c>
      <c r="Q272" s="129">
        <v>24</v>
      </c>
      <c r="R272" s="129">
        <v>61.2</v>
      </c>
      <c r="S272" s="129">
        <v>0</v>
      </c>
      <c r="T272" s="133">
        <v>73.900000000000006</v>
      </c>
      <c r="U272" s="133">
        <v>60.7</v>
      </c>
      <c r="V272" s="133">
        <v>150.4</v>
      </c>
      <c r="W272" s="133">
        <v>6.6</v>
      </c>
      <c r="X272" s="134">
        <v>33.1</v>
      </c>
      <c r="Y272" s="135">
        <v>82</v>
      </c>
      <c r="Z272" s="135">
        <v>44</v>
      </c>
      <c r="AA272" s="135">
        <v>15</v>
      </c>
      <c r="AB272" s="135">
        <v>14</v>
      </c>
      <c r="AC272" s="135">
        <v>0</v>
      </c>
      <c r="AD272" s="135">
        <v>0</v>
      </c>
      <c r="AE272" s="135">
        <v>6</v>
      </c>
      <c r="AF272" s="135">
        <v>0</v>
      </c>
      <c r="AG272" s="136">
        <v>68.852459016393439</v>
      </c>
      <c r="AH272" s="136">
        <v>13.114754098360656</v>
      </c>
      <c r="AI272" s="136">
        <v>191</v>
      </c>
    </row>
    <row r="273" spans="1:35" ht="15" customHeight="1" x14ac:dyDescent="0.2">
      <c r="A273" s="70">
        <v>271</v>
      </c>
      <c r="B273" s="128">
        <v>42399</v>
      </c>
      <c r="C273" s="129">
        <v>344</v>
      </c>
      <c r="D273" s="129">
        <v>50</v>
      </c>
      <c r="E273" s="130" t="s">
        <v>76</v>
      </c>
      <c r="F273" s="129" t="s">
        <v>309</v>
      </c>
      <c r="G273" s="130">
        <v>14.04</v>
      </c>
      <c r="H273" s="130">
        <v>8.77</v>
      </c>
      <c r="I273" s="130">
        <v>32.46</v>
      </c>
      <c r="J273" s="130">
        <v>44.74</v>
      </c>
      <c r="K273" s="138">
        <v>82.6</v>
      </c>
      <c r="L273" s="138">
        <v>63.1</v>
      </c>
      <c r="M273" s="138">
        <v>70.5</v>
      </c>
      <c r="N273" s="136">
        <v>0.74</v>
      </c>
      <c r="O273" s="129">
        <v>45</v>
      </c>
      <c r="P273" s="129">
        <v>45</v>
      </c>
      <c r="Q273" s="129">
        <v>35</v>
      </c>
      <c r="R273" s="129">
        <v>113</v>
      </c>
      <c r="S273" s="129">
        <v>48</v>
      </c>
      <c r="T273" s="133">
        <v>115.9</v>
      </c>
      <c r="U273" s="133">
        <v>98.8</v>
      </c>
      <c r="V273" s="133">
        <v>210.6</v>
      </c>
      <c r="W273" s="133">
        <v>8.9</v>
      </c>
      <c r="X273" s="134">
        <v>32.299999999999997</v>
      </c>
      <c r="Y273" s="135">
        <v>84</v>
      </c>
      <c r="Z273" s="135">
        <v>47</v>
      </c>
      <c r="AA273" s="135">
        <v>47</v>
      </c>
      <c r="AB273" s="135">
        <v>37</v>
      </c>
      <c r="AC273" s="135">
        <v>43</v>
      </c>
      <c r="AD273" s="135">
        <v>5</v>
      </c>
      <c r="AE273" s="135">
        <v>14</v>
      </c>
      <c r="AF273" s="135">
        <v>39</v>
      </c>
      <c r="AG273" s="136">
        <v>74.626865671641795</v>
      </c>
      <c r="AH273" s="136">
        <v>4.1666666666666661</v>
      </c>
      <c r="AI273" s="136" t="s">
        <v>63</v>
      </c>
    </row>
    <row r="274" spans="1:35" ht="15" customHeight="1" x14ac:dyDescent="0.2">
      <c r="A274" s="70">
        <v>272</v>
      </c>
      <c r="B274" s="128">
        <v>42381</v>
      </c>
      <c r="C274" s="129">
        <v>328</v>
      </c>
      <c r="D274" s="129">
        <v>48</v>
      </c>
      <c r="E274" s="130" t="s">
        <v>76</v>
      </c>
      <c r="F274" s="129" t="s">
        <v>314</v>
      </c>
      <c r="G274" s="130">
        <v>10.71</v>
      </c>
      <c r="H274" s="130">
        <v>35.71</v>
      </c>
      <c r="I274" s="130">
        <v>25</v>
      </c>
      <c r="J274" s="130">
        <v>28.57</v>
      </c>
      <c r="K274" s="138">
        <v>82.8</v>
      </c>
      <c r="L274" s="138">
        <v>57.5</v>
      </c>
      <c r="M274" s="138">
        <v>65.2</v>
      </c>
      <c r="N274" s="136">
        <v>0.34</v>
      </c>
      <c r="O274" s="129">
        <v>45</v>
      </c>
      <c r="P274" s="129">
        <v>45</v>
      </c>
      <c r="Q274" s="129">
        <v>21.5</v>
      </c>
      <c r="R274" s="129">
        <v>82</v>
      </c>
      <c r="S274" s="129">
        <v>0</v>
      </c>
      <c r="T274" s="133">
        <v>104</v>
      </c>
      <c r="U274" s="133">
        <v>89.2</v>
      </c>
      <c r="V274" s="141">
        <v>187.2</v>
      </c>
      <c r="W274" s="141">
        <v>8.6</v>
      </c>
      <c r="X274" s="142">
        <v>29.3</v>
      </c>
      <c r="Y274" s="143">
        <v>82</v>
      </c>
      <c r="Z274" s="143">
        <v>47</v>
      </c>
      <c r="AA274" s="143">
        <v>37</v>
      </c>
      <c r="AB274" s="143">
        <v>27</v>
      </c>
      <c r="AC274" s="143">
        <v>32</v>
      </c>
      <c r="AD274" s="143">
        <v>5</v>
      </c>
      <c r="AE274" s="143">
        <v>33</v>
      </c>
      <c r="AF274" s="143">
        <v>29</v>
      </c>
      <c r="AG274" s="144">
        <v>87.096774193548384</v>
      </c>
      <c r="AH274" s="144">
        <v>32.258064516129032</v>
      </c>
      <c r="AI274" s="144" t="s">
        <v>63</v>
      </c>
    </row>
    <row r="275" spans="1:35" ht="15" customHeight="1" x14ac:dyDescent="0.2">
      <c r="A275" s="70">
        <v>273</v>
      </c>
      <c r="B275" s="128">
        <v>42399</v>
      </c>
      <c r="C275" s="129">
        <v>350</v>
      </c>
      <c r="D275" s="129">
        <v>50</v>
      </c>
      <c r="E275" s="130" t="s">
        <v>76</v>
      </c>
      <c r="F275" s="129" t="s">
        <v>314</v>
      </c>
      <c r="G275" s="130">
        <v>10.71</v>
      </c>
      <c r="H275" s="130">
        <v>35.71</v>
      </c>
      <c r="I275" s="130">
        <v>25</v>
      </c>
      <c r="J275" s="130">
        <v>28.57</v>
      </c>
      <c r="K275" s="138">
        <v>83.9</v>
      </c>
      <c r="L275" s="138">
        <v>59.3</v>
      </c>
      <c r="M275" s="138">
        <v>55</v>
      </c>
      <c r="N275" s="136">
        <v>0.38</v>
      </c>
      <c r="O275" s="129">
        <v>45</v>
      </c>
      <c r="P275" s="129">
        <v>55</v>
      </c>
      <c r="Q275" s="129">
        <v>15.5</v>
      </c>
      <c r="R275" s="129">
        <v>72</v>
      </c>
      <c r="S275" s="129">
        <v>0</v>
      </c>
      <c r="T275" s="133">
        <v>97.3</v>
      </c>
      <c r="U275" s="133">
        <v>85.8</v>
      </c>
      <c r="V275" s="133">
        <v>180.7</v>
      </c>
      <c r="W275" s="133">
        <v>8.6999999999999993</v>
      </c>
      <c r="X275" s="134">
        <v>33.799999999999997</v>
      </c>
      <c r="Y275" s="135">
        <v>87</v>
      </c>
      <c r="Z275" s="135">
        <v>50</v>
      </c>
      <c r="AA275" s="135">
        <v>35</v>
      </c>
      <c r="AB275" s="135">
        <v>26</v>
      </c>
      <c r="AC275" s="135">
        <v>29</v>
      </c>
      <c r="AD275" s="135">
        <v>7</v>
      </c>
      <c r="AE275" s="135">
        <v>27</v>
      </c>
      <c r="AF275" s="135">
        <v>38</v>
      </c>
      <c r="AG275" s="136">
        <v>69.230769230769226</v>
      </c>
      <c r="AH275" s="136">
        <v>20</v>
      </c>
      <c r="AI275" s="136" t="s">
        <v>63</v>
      </c>
    </row>
    <row r="276" spans="1:35" ht="15" customHeight="1" x14ac:dyDescent="0.2">
      <c r="A276" s="70">
        <v>274</v>
      </c>
      <c r="B276" s="128">
        <v>43228</v>
      </c>
      <c r="C276" s="129" t="s">
        <v>239</v>
      </c>
      <c r="D276" s="129" t="s">
        <v>238</v>
      </c>
      <c r="E276" s="130" t="s">
        <v>76</v>
      </c>
      <c r="F276" s="129" t="s">
        <v>314</v>
      </c>
      <c r="G276" s="130">
        <v>10.71</v>
      </c>
      <c r="H276" s="130">
        <v>35.71</v>
      </c>
      <c r="I276" s="130">
        <v>25</v>
      </c>
      <c r="J276" s="130">
        <v>28.57</v>
      </c>
      <c r="K276" s="131">
        <v>84.3</v>
      </c>
      <c r="L276" s="131">
        <v>62.9</v>
      </c>
      <c r="M276" s="131">
        <v>64.400000000000006</v>
      </c>
      <c r="N276" s="132">
        <v>0.11</v>
      </c>
      <c r="O276" s="129">
        <v>75</v>
      </c>
      <c r="P276" s="129">
        <v>85</v>
      </c>
      <c r="Q276" s="129">
        <v>31.5</v>
      </c>
      <c r="R276" s="129">
        <v>240.9</v>
      </c>
      <c r="S276" s="129">
        <v>150.9</v>
      </c>
      <c r="T276" s="133">
        <v>86</v>
      </c>
      <c r="U276" s="133">
        <v>75.099999999999994</v>
      </c>
      <c r="V276" s="133">
        <v>165.9</v>
      </c>
      <c r="W276" s="133">
        <v>7.1</v>
      </c>
      <c r="X276" s="134">
        <v>24.8</v>
      </c>
      <c r="Y276" s="135">
        <v>84</v>
      </c>
      <c r="Z276" s="135">
        <v>44</v>
      </c>
      <c r="AA276" s="135">
        <v>59</v>
      </c>
      <c r="AB276" s="135">
        <v>44</v>
      </c>
      <c r="AC276" s="135">
        <v>56</v>
      </c>
      <c r="AD276" s="135">
        <v>4</v>
      </c>
      <c r="AE276" s="135">
        <v>7</v>
      </c>
      <c r="AF276" s="135">
        <v>33</v>
      </c>
      <c r="AG276" s="136">
        <v>53.731343283582092</v>
      </c>
      <c r="AH276" s="136">
        <v>14.925373134328357</v>
      </c>
      <c r="AI276" s="136">
        <v>117.25</v>
      </c>
    </row>
    <row r="277" spans="1:35" ht="15" customHeight="1" x14ac:dyDescent="0.2">
      <c r="A277" s="70">
        <v>275</v>
      </c>
      <c r="B277" s="128">
        <v>1840168</v>
      </c>
      <c r="C277" s="129">
        <v>137</v>
      </c>
      <c r="D277" s="129">
        <v>26</v>
      </c>
      <c r="E277" s="130" t="s">
        <v>106</v>
      </c>
      <c r="F277" s="129" t="s">
        <v>297</v>
      </c>
      <c r="G277" s="130">
        <v>37.83</v>
      </c>
      <c r="H277" s="130">
        <v>1.07</v>
      </c>
      <c r="I277" s="130">
        <v>32.15</v>
      </c>
      <c r="J277" s="130">
        <v>28.95</v>
      </c>
      <c r="K277" s="138">
        <v>84.4</v>
      </c>
      <c r="L277" s="138">
        <v>61.2</v>
      </c>
      <c r="M277" s="138">
        <v>57.8</v>
      </c>
      <c r="N277" s="136">
        <v>1.44</v>
      </c>
      <c r="O277" s="129">
        <v>40</v>
      </c>
      <c r="P277" s="129">
        <v>60</v>
      </c>
      <c r="Q277" s="129">
        <v>22</v>
      </c>
      <c r="R277" s="129">
        <v>118</v>
      </c>
      <c r="S277" s="129">
        <v>28</v>
      </c>
      <c r="T277" s="137">
        <v>106.7</v>
      </c>
      <c r="U277" s="137">
        <v>84.4</v>
      </c>
      <c r="V277" s="137">
        <v>217.9</v>
      </c>
      <c r="W277" s="137">
        <v>10.6</v>
      </c>
      <c r="X277" s="137">
        <v>31.2</v>
      </c>
      <c r="Y277" s="137">
        <v>76</v>
      </c>
      <c r="Z277" s="137">
        <v>38</v>
      </c>
      <c r="AA277" s="137">
        <v>39</v>
      </c>
      <c r="AB277" s="137">
        <v>25</v>
      </c>
      <c r="AC277" s="137">
        <v>35</v>
      </c>
      <c r="AD277" s="137">
        <v>4</v>
      </c>
      <c r="AE277" s="137">
        <v>28</v>
      </c>
      <c r="AF277" s="137">
        <v>33</v>
      </c>
      <c r="AG277" s="145">
        <v>71.910112359550567</v>
      </c>
      <c r="AH277" s="145">
        <v>10.112359550561797</v>
      </c>
      <c r="AI277" s="145">
        <v>204</v>
      </c>
    </row>
    <row r="278" spans="1:35" ht="15" customHeight="1" x14ac:dyDescent="0.2">
      <c r="A278" s="70">
        <v>276</v>
      </c>
      <c r="B278" s="128">
        <v>42278</v>
      </c>
      <c r="C278" s="129">
        <v>230</v>
      </c>
      <c r="D278" s="129">
        <v>38</v>
      </c>
      <c r="E278" s="130" t="s">
        <v>106</v>
      </c>
      <c r="F278" s="129" t="s">
        <v>297</v>
      </c>
      <c r="G278" s="130">
        <v>37.83</v>
      </c>
      <c r="H278" s="130">
        <v>1.07</v>
      </c>
      <c r="I278" s="130">
        <v>32.15</v>
      </c>
      <c r="J278" s="130">
        <v>28.95</v>
      </c>
      <c r="K278" s="138">
        <v>76.900000000000006</v>
      </c>
      <c r="L278" s="138">
        <v>50.5</v>
      </c>
      <c r="M278" s="138">
        <v>71.7</v>
      </c>
      <c r="N278" s="136">
        <v>0.14000000000000001</v>
      </c>
      <c r="O278" s="129">
        <v>30</v>
      </c>
      <c r="P278" s="129">
        <v>60</v>
      </c>
      <c r="Q278" s="129">
        <v>16.5</v>
      </c>
      <c r="R278" s="129">
        <v>84.1</v>
      </c>
      <c r="S278" s="129">
        <v>0</v>
      </c>
      <c r="T278" s="137">
        <v>99.9</v>
      </c>
      <c r="U278" s="137">
        <v>85.5</v>
      </c>
      <c r="V278" s="137">
        <v>182.3</v>
      </c>
      <c r="W278" s="137">
        <v>7.5</v>
      </c>
      <c r="X278" s="137">
        <v>36</v>
      </c>
      <c r="Y278" s="137">
        <v>83</v>
      </c>
      <c r="Z278" s="137">
        <v>47</v>
      </c>
      <c r="AA278" s="137">
        <v>38</v>
      </c>
      <c r="AB278" s="137">
        <v>27</v>
      </c>
      <c r="AC278" s="137">
        <v>33</v>
      </c>
      <c r="AD278" s="137">
        <v>5</v>
      </c>
      <c r="AE278" s="137">
        <v>28</v>
      </c>
      <c r="AF278" s="137">
        <v>34</v>
      </c>
      <c r="AG278" s="145">
        <v>77.173913043478265</v>
      </c>
      <c r="AH278" s="145">
        <v>9.7826086956521738</v>
      </c>
      <c r="AI278" s="145">
        <v>156.5</v>
      </c>
    </row>
    <row r="279" spans="1:35" ht="15" customHeight="1" x14ac:dyDescent="0.2">
      <c r="A279" s="70">
        <v>277</v>
      </c>
      <c r="B279" s="128">
        <v>42297</v>
      </c>
      <c r="C279" s="129">
        <v>260</v>
      </c>
      <c r="D279" s="129">
        <v>41</v>
      </c>
      <c r="E279" s="130" t="s">
        <v>106</v>
      </c>
      <c r="F279" s="129" t="s">
        <v>297</v>
      </c>
      <c r="G279" s="130">
        <v>37.83</v>
      </c>
      <c r="H279" s="130">
        <v>1.07</v>
      </c>
      <c r="I279" s="130">
        <v>32.15</v>
      </c>
      <c r="J279" s="130">
        <v>28.95</v>
      </c>
      <c r="K279" s="138">
        <v>79.599999999999994</v>
      </c>
      <c r="L279" s="138">
        <v>51.2</v>
      </c>
      <c r="M279" s="138">
        <v>74.2</v>
      </c>
      <c r="N279" s="136">
        <v>0.64</v>
      </c>
      <c r="O279" s="129">
        <v>40</v>
      </c>
      <c r="P279" s="129">
        <v>20</v>
      </c>
      <c r="Q279" s="129">
        <v>29</v>
      </c>
      <c r="R279" s="129">
        <v>49.3</v>
      </c>
      <c r="S279" s="129">
        <v>0</v>
      </c>
      <c r="T279" s="133">
        <v>106.4</v>
      </c>
      <c r="U279" s="133">
        <v>98.2</v>
      </c>
      <c r="V279" s="133">
        <v>144.5</v>
      </c>
      <c r="W279" s="133">
        <v>5</v>
      </c>
      <c r="X279" s="134">
        <v>33.799999999999997</v>
      </c>
      <c r="Y279" s="135">
        <v>90</v>
      </c>
      <c r="Z279" s="135">
        <v>67</v>
      </c>
      <c r="AA279" s="135">
        <v>24</v>
      </c>
      <c r="AB279" s="135">
        <v>20</v>
      </c>
      <c r="AC279" s="135">
        <v>22</v>
      </c>
      <c r="AD279" s="135">
        <v>3</v>
      </c>
      <c r="AE279" s="135">
        <v>4</v>
      </c>
      <c r="AF279" s="135">
        <v>72</v>
      </c>
      <c r="AG279" s="136">
        <v>81.25</v>
      </c>
      <c r="AH279" s="136">
        <v>25</v>
      </c>
      <c r="AI279" s="136">
        <v>122</v>
      </c>
    </row>
    <row r="280" spans="1:35" ht="15" customHeight="1" x14ac:dyDescent="0.2">
      <c r="A280" s="70">
        <v>278</v>
      </c>
      <c r="B280" s="128">
        <v>42378</v>
      </c>
      <c r="C280" s="129">
        <v>313</v>
      </c>
      <c r="D280" s="129">
        <v>47</v>
      </c>
      <c r="E280" s="130" t="s">
        <v>106</v>
      </c>
      <c r="F280" s="129" t="s">
        <v>297</v>
      </c>
      <c r="G280" s="130">
        <v>37.83</v>
      </c>
      <c r="H280" s="130">
        <v>1.07</v>
      </c>
      <c r="I280" s="130">
        <v>32.15</v>
      </c>
      <c r="J280" s="130">
        <v>28.95</v>
      </c>
      <c r="K280" s="138">
        <v>87.3</v>
      </c>
      <c r="L280" s="138">
        <v>74.099999999999994</v>
      </c>
      <c r="M280" s="138">
        <v>76</v>
      </c>
      <c r="N280" s="136">
        <v>6.7000000000000004E-2</v>
      </c>
      <c r="O280" s="129">
        <v>30</v>
      </c>
      <c r="P280" s="129">
        <v>65</v>
      </c>
      <c r="Q280" s="129">
        <v>16.5</v>
      </c>
      <c r="R280" s="129">
        <v>84.15</v>
      </c>
      <c r="S280" s="129">
        <v>0</v>
      </c>
      <c r="T280" s="133">
        <v>88.9</v>
      </c>
      <c r="U280" s="133">
        <v>68.599999999999994</v>
      </c>
      <c r="V280" s="133">
        <v>187.9</v>
      </c>
      <c r="W280" s="133">
        <v>7.9</v>
      </c>
      <c r="X280" s="134">
        <v>31.7</v>
      </c>
      <c r="Y280" s="135">
        <v>77</v>
      </c>
      <c r="Z280" s="135">
        <v>38</v>
      </c>
      <c r="AA280" s="135">
        <v>14</v>
      </c>
      <c r="AB280" s="135">
        <v>3</v>
      </c>
      <c r="AC280" s="135">
        <v>0</v>
      </c>
      <c r="AD280" s="135">
        <v>0</v>
      </c>
      <c r="AE280" s="135">
        <v>9</v>
      </c>
      <c r="AF280" s="135">
        <v>0</v>
      </c>
      <c r="AG280" s="136">
        <v>78.125</v>
      </c>
      <c r="AH280" s="136">
        <v>14.0625</v>
      </c>
      <c r="AI280" s="136">
        <v>153.22222222222223</v>
      </c>
    </row>
    <row r="281" spans="1:35" ht="15" customHeight="1" x14ac:dyDescent="0.2">
      <c r="A281" s="70">
        <v>279</v>
      </c>
      <c r="B281" s="128">
        <v>42381</v>
      </c>
      <c r="C281" s="129">
        <v>324</v>
      </c>
      <c r="D281" s="129">
        <v>48</v>
      </c>
      <c r="E281" s="130" t="s">
        <v>106</v>
      </c>
      <c r="F281" s="129" t="s">
        <v>319</v>
      </c>
      <c r="G281" s="130">
        <v>46.84</v>
      </c>
      <c r="H281" s="130">
        <v>29.11</v>
      </c>
      <c r="I281" s="130">
        <v>21.52</v>
      </c>
      <c r="J281" s="130">
        <v>2.5299999999999998</v>
      </c>
      <c r="K281" s="138">
        <v>88.1</v>
      </c>
      <c r="L281" s="138">
        <v>76</v>
      </c>
      <c r="M281" s="138" t="s">
        <v>63</v>
      </c>
      <c r="N281" s="136">
        <v>7.4999999999999997E-2</v>
      </c>
      <c r="O281" s="129">
        <v>55</v>
      </c>
      <c r="P281" s="129">
        <v>55</v>
      </c>
      <c r="Q281" s="129">
        <v>47.5</v>
      </c>
      <c r="R281" s="129">
        <v>222</v>
      </c>
      <c r="S281" s="129">
        <v>137</v>
      </c>
      <c r="T281" s="133">
        <v>112.1</v>
      </c>
      <c r="U281" s="133">
        <v>95.7</v>
      </c>
      <c r="V281" s="133">
        <v>209.7</v>
      </c>
      <c r="W281" s="133">
        <v>10.199999999999999</v>
      </c>
      <c r="X281" s="134">
        <v>28.7</v>
      </c>
      <c r="Y281" s="135">
        <v>84</v>
      </c>
      <c r="Z281" s="135">
        <v>48</v>
      </c>
      <c r="AA281" s="135">
        <v>54</v>
      </c>
      <c r="AB281" s="135">
        <v>40</v>
      </c>
      <c r="AC281" s="135">
        <v>47</v>
      </c>
      <c r="AD281" s="135">
        <v>7</v>
      </c>
      <c r="AE281" s="135">
        <v>18</v>
      </c>
      <c r="AF281" s="135">
        <v>28</v>
      </c>
      <c r="AG281" s="136">
        <v>59.375</v>
      </c>
      <c r="AH281" s="136">
        <v>13.846153846153847</v>
      </c>
      <c r="AI281" s="136" t="s">
        <v>63</v>
      </c>
    </row>
    <row r="282" spans="1:35" ht="15" customHeight="1" x14ac:dyDescent="0.2">
      <c r="A282" s="70">
        <v>280</v>
      </c>
      <c r="B282" s="128">
        <v>42399</v>
      </c>
      <c r="C282" s="129">
        <v>345</v>
      </c>
      <c r="D282" s="129">
        <v>50</v>
      </c>
      <c r="E282" s="130" t="s">
        <v>106</v>
      </c>
      <c r="F282" s="129" t="s">
        <v>319</v>
      </c>
      <c r="G282" s="130">
        <v>46.84</v>
      </c>
      <c r="H282" s="130">
        <v>29.11</v>
      </c>
      <c r="I282" s="130">
        <v>21.52</v>
      </c>
      <c r="J282" s="130">
        <v>2.5299999999999998</v>
      </c>
      <c r="K282" s="138">
        <v>84</v>
      </c>
      <c r="L282" s="138">
        <v>62.4</v>
      </c>
      <c r="M282" s="138">
        <v>67.5</v>
      </c>
      <c r="N282" s="136">
        <v>2.39</v>
      </c>
      <c r="O282" s="129">
        <v>40</v>
      </c>
      <c r="P282" s="129">
        <v>55</v>
      </c>
      <c r="Q282" s="129">
        <v>36.5</v>
      </c>
      <c r="R282" s="129">
        <v>170</v>
      </c>
      <c r="S282" s="129">
        <v>85</v>
      </c>
      <c r="T282" s="133">
        <v>132.69999999999999</v>
      </c>
      <c r="U282" s="133">
        <v>114.5</v>
      </c>
      <c r="V282" s="133">
        <v>232.1</v>
      </c>
      <c r="W282" s="133">
        <v>9.6</v>
      </c>
      <c r="X282" s="134">
        <v>30.2</v>
      </c>
      <c r="Y282" s="135">
        <v>84</v>
      </c>
      <c r="Z282" s="135">
        <v>49</v>
      </c>
      <c r="AA282" s="135">
        <v>53</v>
      </c>
      <c r="AB282" s="135">
        <v>42</v>
      </c>
      <c r="AC282" s="135">
        <v>49</v>
      </c>
      <c r="AD282" s="135">
        <v>4</v>
      </c>
      <c r="AE282" s="135">
        <v>12</v>
      </c>
      <c r="AF282" s="135">
        <v>35</v>
      </c>
      <c r="AG282" s="136">
        <v>55.555555555555557</v>
      </c>
      <c r="AH282" s="136">
        <v>6.25</v>
      </c>
      <c r="AI282" s="136" t="s">
        <v>63</v>
      </c>
    </row>
    <row r="283" spans="1:35" ht="15" customHeight="1" x14ac:dyDescent="0.2">
      <c r="A283" s="70">
        <v>281</v>
      </c>
      <c r="B283" s="128" t="s">
        <v>63</v>
      </c>
      <c r="C283" s="129" t="s">
        <v>249</v>
      </c>
      <c r="D283" s="129" t="s">
        <v>269</v>
      </c>
      <c r="E283" s="130" t="s">
        <v>106</v>
      </c>
      <c r="F283" s="129" t="s">
        <v>319</v>
      </c>
      <c r="G283" s="130">
        <v>46.84</v>
      </c>
      <c r="H283" s="130">
        <v>29.11</v>
      </c>
      <c r="I283" s="130">
        <v>21.52</v>
      </c>
      <c r="J283" s="130">
        <v>2.5299999999999998</v>
      </c>
      <c r="K283" s="131">
        <v>87.7</v>
      </c>
      <c r="L283" s="131">
        <v>78.599999999999994</v>
      </c>
      <c r="M283" s="131">
        <v>77.599999999999994</v>
      </c>
      <c r="N283" s="132">
        <v>2.39</v>
      </c>
      <c r="O283" s="129">
        <v>80</v>
      </c>
      <c r="P283" s="129">
        <v>85</v>
      </c>
      <c r="Q283" s="129">
        <v>72</v>
      </c>
      <c r="R283" s="129">
        <v>518</v>
      </c>
      <c r="S283" s="129">
        <v>428</v>
      </c>
      <c r="T283" s="133">
        <v>106.8</v>
      </c>
      <c r="U283" s="133">
        <v>99.9</v>
      </c>
      <c r="V283" s="133">
        <v>173.4</v>
      </c>
      <c r="W283" s="133">
        <v>5.2</v>
      </c>
      <c r="X283" s="134">
        <v>47</v>
      </c>
      <c r="Y283" s="135">
        <v>93</v>
      </c>
      <c r="Z283" s="135">
        <v>59</v>
      </c>
      <c r="AA283" s="135">
        <v>67</v>
      </c>
      <c r="AB283" s="135">
        <v>60</v>
      </c>
      <c r="AC283" s="135">
        <v>62</v>
      </c>
      <c r="AD283" s="135">
        <v>5</v>
      </c>
      <c r="AE283" s="135">
        <v>5</v>
      </c>
      <c r="AF283" s="135">
        <v>29</v>
      </c>
      <c r="AG283" s="136">
        <v>64.285714285714292</v>
      </c>
      <c r="AH283" s="136">
        <v>7.042253521126761</v>
      </c>
      <c r="AI283" s="136" t="s">
        <v>63</v>
      </c>
    </row>
    <row r="284" spans="1:35" ht="15" customHeight="1" x14ac:dyDescent="0.2">
      <c r="A284" s="70">
        <v>282</v>
      </c>
      <c r="B284" s="128">
        <v>42381</v>
      </c>
      <c r="C284" s="129">
        <v>325</v>
      </c>
      <c r="D284" s="129">
        <v>48</v>
      </c>
      <c r="E284" s="130" t="s">
        <v>106</v>
      </c>
      <c r="F284" s="129" t="s">
        <v>324</v>
      </c>
      <c r="G284" s="130">
        <v>16.55</v>
      </c>
      <c r="H284" s="130">
        <v>22.3</v>
      </c>
      <c r="I284" s="130">
        <v>36.9</v>
      </c>
      <c r="J284" s="130">
        <v>24.25</v>
      </c>
      <c r="K284" s="138">
        <v>81.7</v>
      </c>
      <c r="L284" s="138">
        <v>62.2</v>
      </c>
      <c r="M284" s="138">
        <v>62.6</v>
      </c>
      <c r="N284" s="136">
        <v>0.13</v>
      </c>
      <c r="O284" s="129">
        <v>55</v>
      </c>
      <c r="P284" s="129">
        <v>55</v>
      </c>
      <c r="Q284" s="129">
        <v>22.5</v>
      </c>
      <c r="R284" s="129">
        <v>105</v>
      </c>
      <c r="S284" s="129">
        <v>20</v>
      </c>
      <c r="T284" s="133">
        <v>119.9</v>
      </c>
      <c r="U284" s="133">
        <v>106.5</v>
      </c>
      <c r="V284" s="133">
        <v>197.6</v>
      </c>
      <c r="W284" s="133">
        <v>7.8</v>
      </c>
      <c r="X284" s="134">
        <v>36.1</v>
      </c>
      <c r="Y284" s="135">
        <v>87</v>
      </c>
      <c r="Z284" s="135">
        <v>55</v>
      </c>
      <c r="AA284" s="135">
        <v>34</v>
      </c>
      <c r="AB284" s="135">
        <v>27</v>
      </c>
      <c r="AC284" s="135">
        <v>30</v>
      </c>
      <c r="AD284" s="135">
        <v>4</v>
      </c>
      <c r="AE284" s="135">
        <v>14</v>
      </c>
      <c r="AF284" s="135">
        <v>52</v>
      </c>
      <c r="AG284" s="136">
        <v>74.603174603174608</v>
      </c>
      <c r="AH284" s="136">
        <v>15.873015873015872</v>
      </c>
      <c r="AI284" s="136" t="s">
        <v>63</v>
      </c>
    </row>
    <row r="285" spans="1:35" ht="15" customHeight="1" x14ac:dyDescent="0.2">
      <c r="A285" s="70">
        <v>283</v>
      </c>
      <c r="B285" s="128" t="s">
        <v>63</v>
      </c>
      <c r="C285" s="129" t="s">
        <v>261</v>
      </c>
      <c r="D285" s="129" t="s">
        <v>269</v>
      </c>
      <c r="E285" s="130" t="s">
        <v>106</v>
      </c>
      <c r="F285" s="129" t="s">
        <v>324</v>
      </c>
      <c r="G285" s="130">
        <v>16.55</v>
      </c>
      <c r="H285" s="130">
        <v>22.3</v>
      </c>
      <c r="I285" s="130">
        <v>36.9</v>
      </c>
      <c r="J285" s="130">
        <v>24.25</v>
      </c>
      <c r="K285" s="131">
        <v>98.1</v>
      </c>
      <c r="L285" s="131">
        <v>71.900000000000006</v>
      </c>
      <c r="M285" s="131">
        <v>0.24</v>
      </c>
      <c r="N285" s="132">
        <v>2.76</v>
      </c>
      <c r="O285" s="129">
        <v>80</v>
      </c>
      <c r="P285" s="129">
        <v>80</v>
      </c>
      <c r="Q285" s="129">
        <v>33.5</v>
      </c>
      <c r="R285" s="129">
        <v>241</v>
      </c>
      <c r="S285" s="129">
        <v>151</v>
      </c>
      <c r="T285" s="133">
        <v>127.7</v>
      </c>
      <c r="U285" s="133">
        <v>118.2</v>
      </c>
      <c r="V285" s="133">
        <v>199.4</v>
      </c>
      <c r="W285" s="133">
        <v>6.7</v>
      </c>
      <c r="X285" s="134">
        <v>38.700000000000003</v>
      </c>
      <c r="Y285" s="135">
        <v>91</v>
      </c>
      <c r="Z285" s="135">
        <v>60</v>
      </c>
      <c r="AA285" s="135">
        <v>63</v>
      </c>
      <c r="AB285" s="135">
        <v>59</v>
      </c>
      <c r="AC285" s="135">
        <v>61</v>
      </c>
      <c r="AD285" s="135">
        <v>2</v>
      </c>
      <c r="AE285" s="135">
        <v>11</v>
      </c>
      <c r="AF285" s="135">
        <v>26</v>
      </c>
      <c r="AG285" s="136">
        <v>63.013698630136986</v>
      </c>
      <c r="AH285" s="136">
        <v>5.4794520547945202</v>
      </c>
      <c r="AI285" s="136" t="s">
        <v>63</v>
      </c>
    </row>
    <row r="286" spans="1:35" ht="15" customHeight="1" x14ac:dyDescent="0.2">
      <c r="A286" s="70">
        <v>284</v>
      </c>
      <c r="B286" s="128" t="s">
        <v>63</v>
      </c>
      <c r="C286" s="129" t="s">
        <v>262</v>
      </c>
      <c r="D286" s="129" t="s">
        <v>335</v>
      </c>
      <c r="E286" s="130" t="s">
        <v>106</v>
      </c>
      <c r="F286" s="129" t="s">
        <v>324</v>
      </c>
      <c r="G286" s="130">
        <v>16.55</v>
      </c>
      <c r="H286" s="130">
        <v>22.3</v>
      </c>
      <c r="I286" s="130">
        <v>36.9</v>
      </c>
      <c r="J286" s="130">
        <v>24.25</v>
      </c>
      <c r="K286" s="131">
        <v>84.9</v>
      </c>
      <c r="L286" s="131">
        <v>73.2</v>
      </c>
      <c r="M286" s="131">
        <v>64.599999999999994</v>
      </c>
      <c r="N286" s="132">
        <v>1.06</v>
      </c>
      <c r="O286" s="129">
        <v>65</v>
      </c>
      <c r="P286" s="129">
        <v>80</v>
      </c>
      <c r="Q286" s="129">
        <v>22.5</v>
      </c>
      <c r="R286" s="129">
        <v>162</v>
      </c>
      <c r="S286" s="129">
        <v>72</v>
      </c>
      <c r="T286" s="133">
        <v>149.69999999999999</v>
      </c>
      <c r="U286" s="133">
        <v>133.9</v>
      </c>
      <c r="V286" s="133">
        <v>225.1</v>
      </c>
      <c r="W286" s="133">
        <v>7.7</v>
      </c>
      <c r="X286" s="134">
        <v>37.1</v>
      </c>
      <c r="Y286" s="135">
        <v>88</v>
      </c>
      <c r="Z286" s="135">
        <v>59</v>
      </c>
      <c r="AA286" s="135">
        <v>83</v>
      </c>
      <c r="AB286" s="135">
        <v>73</v>
      </c>
      <c r="AC286" s="135">
        <v>80</v>
      </c>
      <c r="AD286" s="135">
        <v>3</v>
      </c>
      <c r="AE286" s="135">
        <v>10</v>
      </c>
      <c r="AF286" s="135">
        <v>7</v>
      </c>
      <c r="AG286" s="136">
        <v>56.338028169014088</v>
      </c>
      <c r="AH286" s="136">
        <v>7.042253521126761</v>
      </c>
      <c r="AI286" s="136">
        <v>183.33333333333334</v>
      </c>
    </row>
    <row r="287" spans="1:35" ht="15" customHeight="1" x14ac:dyDescent="0.2">
      <c r="A287" s="70">
        <v>285</v>
      </c>
      <c r="B287" s="128" t="s">
        <v>63</v>
      </c>
      <c r="C287" s="129" t="s">
        <v>263</v>
      </c>
      <c r="D287" s="129" t="s">
        <v>334</v>
      </c>
      <c r="E287" s="130" t="s">
        <v>106</v>
      </c>
      <c r="F287" s="129" t="s">
        <v>324</v>
      </c>
      <c r="G287" s="130">
        <v>16.55</v>
      </c>
      <c r="H287" s="130">
        <v>22.3</v>
      </c>
      <c r="I287" s="130">
        <v>36.9</v>
      </c>
      <c r="J287" s="130">
        <v>24.25</v>
      </c>
      <c r="K287" s="131">
        <v>77.3</v>
      </c>
      <c r="L287" s="131">
        <v>65.7</v>
      </c>
      <c r="M287" s="131">
        <v>62.4</v>
      </c>
      <c r="N287" s="132">
        <v>3.04</v>
      </c>
      <c r="O287" s="129">
        <v>55</v>
      </c>
      <c r="P287" s="129">
        <v>70</v>
      </c>
      <c r="Q287" s="129">
        <v>30</v>
      </c>
      <c r="R287" s="129">
        <v>189</v>
      </c>
      <c r="S287" s="129">
        <v>99</v>
      </c>
      <c r="T287" s="133">
        <v>88.3</v>
      </c>
      <c r="U287" s="133">
        <v>81.3</v>
      </c>
      <c r="V287" s="133">
        <v>144.4</v>
      </c>
      <c r="W287" s="133">
        <v>4.5999999999999996</v>
      </c>
      <c r="X287" s="134">
        <v>46.2</v>
      </c>
      <c r="Y287" s="135">
        <v>91</v>
      </c>
      <c r="Z287" s="135">
        <v>59</v>
      </c>
      <c r="AA287" s="135">
        <v>51</v>
      </c>
      <c r="AB287" s="135">
        <v>42</v>
      </c>
      <c r="AC287" s="135">
        <v>45</v>
      </c>
      <c r="AD287" s="135">
        <v>6</v>
      </c>
      <c r="AE287" s="135">
        <v>9</v>
      </c>
      <c r="AF287" s="135">
        <v>41</v>
      </c>
      <c r="AG287" s="136">
        <v>61.971830985915489</v>
      </c>
      <c r="AH287" s="136">
        <v>14.084507042253522</v>
      </c>
      <c r="AI287" s="136" t="s">
        <v>63</v>
      </c>
    </row>
    <row r="288" spans="1:35" ht="15" customHeight="1" x14ac:dyDescent="0.2">
      <c r="A288" s="70">
        <v>286</v>
      </c>
      <c r="B288" s="128">
        <v>42278</v>
      </c>
      <c r="C288" s="129">
        <v>231</v>
      </c>
      <c r="D288" s="129">
        <v>38</v>
      </c>
      <c r="E288" s="130" t="s">
        <v>106</v>
      </c>
      <c r="F288" s="129" t="s">
        <v>326</v>
      </c>
      <c r="G288" s="130">
        <v>19.850000000000001</v>
      </c>
      <c r="H288" s="130">
        <v>21.54</v>
      </c>
      <c r="I288" s="130">
        <v>33.71</v>
      </c>
      <c r="J288" s="130">
        <v>24.91</v>
      </c>
      <c r="K288" s="138">
        <v>65.400000000000006</v>
      </c>
      <c r="L288" s="138">
        <v>36.9</v>
      </c>
      <c r="M288" s="138">
        <v>59.8</v>
      </c>
      <c r="N288" s="136">
        <v>0.48</v>
      </c>
      <c r="O288" s="129">
        <v>40</v>
      </c>
      <c r="P288" s="129">
        <v>70</v>
      </c>
      <c r="Q288" s="129">
        <v>9.5</v>
      </c>
      <c r="R288" s="129">
        <v>56.5</v>
      </c>
      <c r="S288" s="129">
        <v>0</v>
      </c>
      <c r="T288" s="133">
        <v>93.5</v>
      </c>
      <c r="U288" s="133">
        <v>81</v>
      </c>
      <c r="V288" s="133">
        <v>169.6</v>
      </c>
      <c r="W288" s="133">
        <v>6.9</v>
      </c>
      <c r="X288" s="134">
        <v>36.799999999999997</v>
      </c>
      <c r="Y288" s="135">
        <v>84</v>
      </c>
      <c r="Z288" s="135">
        <v>48</v>
      </c>
      <c r="AA288" s="135">
        <v>35</v>
      </c>
      <c r="AB288" s="135">
        <v>27</v>
      </c>
      <c r="AC288" s="135">
        <v>31</v>
      </c>
      <c r="AD288" s="135">
        <v>4</v>
      </c>
      <c r="AE288" s="135">
        <v>10</v>
      </c>
      <c r="AF288" s="135">
        <v>55</v>
      </c>
      <c r="AG288" s="136">
        <v>84.705882352941174</v>
      </c>
      <c r="AH288" s="136">
        <v>12.941176470588237</v>
      </c>
      <c r="AI288" s="136" t="s">
        <v>63</v>
      </c>
    </row>
    <row r="289" spans="1:35" ht="15" customHeight="1" x14ac:dyDescent="0.2">
      <c r="A289" s="70">
        <v>287</v>
      </c>
      <c r="B289" s="128" t="s">
        <v>63</v>
      </c>
      <c r="C289" s="129" t="s">
        <v>266</v>
      </c>
      <c r="D289" s="129" t="s">
        <v>335</v>
      </c>
      <c r="E289" s="130" t="s">
        <v>106</v>
      </c>
      <c r="F289" s="129" t="s">
        <v>326</v>
      </c>
      <c r="G289" s="130">
        <v>19.850000000000001</v>
      </c>
      <c r="H289" s="130">
        <v>21.54</v>
      </c>
      <c r="I289" s="130">
        <v>33.71</v>
      </c>
      <c r="J289" s="130">
        <v>24.91</v>
      </c>
      <c r="K289" s="131">
        <v>69</v>
      </c>
      <c r="L289" s="131">
        <v>56</v>
      </c>
      <c r="M289" s="131">
        <v>50.5</v>
      </c>
      <c r="N289" s="132">
        <v>0.94</v>
      </c>
      <c r="O289" s="129">
        <v>50</v>
      </c>
      <c r="P289" s="129">
        <v>60</v>
      </c>
      <c r="Q289" s="129">
        <v>20.5</v>
      </c>
      <c r="R289" s="129">
        <v>110.7</v>
      </c>
      <c r="S289" s="129">
        <v>20.7</v>
      </c>
      <c r="T289" s="133">
        <v>131.69999999999999</v>
      </c>
      <c r="U289" s="133">
        <v>111.4</v>
      </c>
      <c r="V289" s="133">
        <v>218.2</v>
      </c>
      <c r="W289" s="133">
        <v>8.9</v>
      </c>
      <c r="X289" s="134">
        <v>31.5</v>
      </c>
      <c r="Y289" s="135">
        <v>81</v>
      </c>
      <c r="Z289" s="135">
        <v>50</v>
      </c>
      <c r="AA289" s="135">
        <v>76</v>
      </c>
      <c r="AB289" s="135">
        <v>57</v>
      </c>
      <c r="AC289" s="135">
        <v>70</v>
      </c>
      <c r="AD289" s="135">
        <v>6</v>
      </c>
      <c r="AE289" s="135">
        <v>16</v>
      </c>
      <c r="AF289" s="135">
        <v>8</v>
      </c>
      <c r="AG289" s="136">
        <v>70.491803278688522</v>
      </c>
      <c r="AH289" s="136">
        <v>11.475409836065573</v>
      </c>
      <c r="AI289" s="136" t="s">
        <v>63</v>
      </c>
    </row>
    <row r="290" spans="1:35" ht="15" customHeight="1" x14ac:dyDescent="0.2">
      <c r="A290" s="70">
        <v>288</v>
      </c>
      <c r="B290" s="128" t="s">
        <v>63</v>
      </c>
      <c r="C290" s="129" t="s">
        <v>267</v>
      </c>
      <c r="D290" s="129" t="s">
        <v>269</v>
      </c>
      <c r="E290" s="130" t="s">
        <v>106</v>
      </c>
      <c r="F290" s="129" t="s">
        <v>326</v>
      </c>
      <c r="G290" s="130">
        <v>19.850000000000001</v>
      </c>
      <c r="H290" s="130">
        <v>21.54</v>
      </c>
      <c r="I290" s="130">
        <v>33.71</v>
      </c>
      <c r="J290" s="130">
        <v>24.91</v>
      </c>
      <c r="K290" s="131">
        <v>85</v>
      </c>
      <c r="L290" s="131">
        <v>49.9</v>
      </c>
      <c r="M290" s="131">
        <v>1.27</v>
      </c>
      <c r="N290" s="132">
        <v>2.48</v>
      </c>
      <c r="O290" s="129">
        <v>60</v>
      </c>
      <c r="P290" s="129">
        <v>75</v>
      </c>
      <c r="Q290" s="129">
        <v>28.5</v>
      </c>
      <c r="R290" s="129">
        <v>192</v>
      </c>
      <c r="S290" s="129">
        <v>102</v>
      </c>
      <c r="T290" s="133">
        <v>111</v>
      </c>
      <c r="U290" s="133">
        <v>102</v>
      </c>
      <c r="V290" s="133">
        <v>177.1</v>
      </c>
      <c r="W290" s="133">
        <v>6.4</v>
      </c>
      <c r="X290" s="134">
        <v>37.1</v>
      </c>
      <c r="Y290" s="135">
        <v>90</v>
      </c>
      <c r="Z290" s="135">
        <v>59</v>
      </c>
      <c r="AA290" s="135">
        <v>46</v>
      </c>
      <c r="AB290" s="135">
        <v>40</v>
      </c>
      <c r="AC290" s="135">
        <v>43</v>
      </c>
      <c r="AD290" s="135">
        <v>3</v>
      </c>
      <c r="AE290" s="135">
        <v>11</v>
      </c>
      <c r="AF290" s="135">
        <v>43</v>
      </c>
      <c r="AG290" s="136">
        <v>58.571428571428577</v>
      </c>
      <c r="AH290" s="136">
        <v>11.267605633802818</v>
      </c>
      <c r="AI290" s="136">
        <v>141.66666666666666</v>
      </c>
    </row>
    <row r="291" spans="1:35" ht="15" customHeight="1" x14ac:dyDescent="0.2">
      <c r="A291" s="70">
        <v>289</v>
      </c>
      <c r="B291" s="128">
        <v>42227</v>
      </c>
      <c r="C291" s="129">
        <v>164</v>
      </c>
      <c r="D291" s="129">
        <v>30</v>
      </c>
      <c r="E291" s="130" t="s">
        <v>90</v>
      </c>
      <c r="F291" s="129" t="s">
        <v>302</v>
      </c>
      <c r="G291" s="130">
        <v>22.96</v>
      </c>
      <c r="H291" s="130">
        <v>38.159999999999997</v>
      </c>
      <c r="I291" s="130">
        <v>28.75</v>
      </c>
      <c r="J291" s="130">
        <v>10.130000000000001</v>
      </c>
      <c r="K291" s="138">
        <v>80.400000000000006</v>
      </c>
      <c r="L291" s="138">
        <v>46.1</v>
      </c>
      <c r="M291" s="138">
        <v>56.8</v>
      </c>
      <c r="N291" s="136">
        <v>3.94</v>
      </c>
      <c r="O291" s="129">
        <v>40</v>
      </c>
      <c r="P291" s="129">
        <v>60</v>
      </c>
      <c r="Q291" s="129">
        <v>28.5</v>
      </c>
      <c r="R291" s="129">
        <v>153</v>
      </c>
      <c r="S291" s="129">
        <v>63</v>
      </c>
      <c r="T291" s="133">
        <v>76.5</v>
      </c>
      <c r="U291" s="133">
        <v>59.1</v>
      </c>
      <c r="V291" s="133">
        <v>155</v>
      </c>
      <c r="W291" s="133">
        <v>59.1</v>
      </c>
      <c r="X291" s="134">
        <v>33</v>
      </c>
      <c r="Y291" s="135">
        <v>78</v>
      </c>
      <c r="Z291" s="135">
        <v>44</v>
      </c>
      <c r="AA291" s="135">
        <v>62</v>
      </c>
      <c r="AB291" s="135">
        <v>26</v>
      </c>
      <c r="AC291" s="135">
        <v>39</v>
      </c>
      <c r="AD291" s="135">
        <v>23</v>
      </c>
      <c r="AE291" s="135">
        <v>19</v>
      </c>
      <c r="AF291" s="135">
        <v>19</v>
      </c>
      <c r="AG291" s="136">
        <v>70.886075949367083</v>
      </c>
      <c r="AH291" s="136">
        <v>10.126582278481013</v>
      </c>
      <c r="AI291" s="136" t="s">
        <v>63</v>
      </c>
    </row>
    <row r="292" spans="1:35" ht="15" customHeight="1" x14ac:dyDescent="0.2">
      <c r="A292" s="70">
        <v>290</v>
      </c>
      <c r="B292" s="128">
        <v>42237</v>
      </c>
      <c r="C292" s="129">
        <v>188</v>
      </c>
      <c r="D292" s="129">
        <v>33</v>
      </c>
      <c r="E292" s="130" t="s">
        <v>90</v>
      </c>
      <c r="F292" s="129" t="s">
        <v>302</v>
      </c>
      <c r="G292" s="130">
        <v>22.96</v>
      </c>
      <c r="H292" s="130">
        <v>38.159999999999997</v>
      </c>
      <c r="I292" s="130">
        <v>28.75</v>
      </c>
      <c r="J292" s="130">
        <v>10.130000000000001</v>
      </c>
      <c r="K292" s="138">
        <v>88</v>
      </c>
      <c r="L292" s="138">
        <v>66.8</v>
      </c>
      <c r="M292" s="138">
        <v>62.6</v>
      </c>
      <c r="N292" s="136">
        <v>0.03</v>
      </c>
      <c r="O292" s="129">
        <v>55</v>
      </c>
      <c r="P292" s="129">
        <v>70</v>
      </c>
      <c r="Q292" s="129">
        <v>40.5</v>
      </c>
      <c r="R292" s="129">
        <v>255</v>
      </c>
      <c r="S292" s="129">
        <v>165</v>
      </c>
      <c r="T292" s="133">
        <v>105.6</v>
      </c>
      <c r="U292" s="133">
        <v>82</v>
      </c>
      <c r="V292" s="133">
        <v>218.9</v>
      </c>
      <c r="W292" s="133">
        <v>9.5</v>
      </c>
      <c r="X292" s="134">
        <v>32.4</v>
      </c>
      <c r="Y292" s="135">
        <v>78</v>
      </c>
      <c r="Z292" s="135">
        <v>40</v>
      </c>
      <c r="AA292" s="135">
        <v>69</v>
      </c>
      <c r="AB292" s="135">
        <v>49</v>
      </c>
      <c r="AC292" s="124">
        <v>65</v>
      </c>
      <c r="AD292" s="135">
        <v>5</v>
      </c>
      <c r="AE292" s="135">
        <v>10</v>
      </c>
      <c r="AF292" s="135">
        <v>20</v>
      </c>
      <c r="AG292" s="136">
        <v>79.487179487179489</v>
      </c>
      <c r="AH292" s="136">
        <v>12.820512820512819</v>
      </c>
      <c r="AI292" s="136">
        <v>137.66666666666666</v>
      </c>
    </row>
    <row r="293" spans="1:35" ht="15" customHeight="1" x14ac:dyDescent="0.2">
      <c r="A293" s="70">
        <v>291</v>
      </c>
      <c r="B293" s="128">
        <v>42264</v>
      </c>
      <c r="C293" s="129">
        <v>223</v>
      </c>
      <c r="D293" s="129">
        <v>37</v>
      </c>
      <c r="E293" s="130" t="s">
        <v>90</v>
      </c>
      <c r="F293" s="129" t="s">
        <v>302</v>
      </c>
      <c r="G293" s="130">
        <v>22.96</v>
      </c>
      <c r="H293" s="130">
        <v>38.159999999999997</v>
      </c>
      <c r="I293" s="130">
        <v>28.75</v>
      </c>
      <c r="J293" s="130">
        <v>10.130000000000001</v>
      </c>
      <c r="K293" s="138">
        <v>86.5</v>
      </c>
      <c r="L293" s="138">
        <v>61.6</v>
      </c>
      <c r="M293" s="138">
        <v>68.5</v>
      </c>
      <c r="N293" s="136">
        <v>0.18</v>
      </c>
      <c r="O293" s="129">
        <v>70</v>
      </c>
      <c r="P293" s="129">
        <v>50</v>
      </c>
      <c r="Q293" s="129">
        <v>35.5</v>
      </c>
      <c r="R293" s="129">
        <v>150.80000000000001</v>
      </c>
      <c r="S293" s="129">
        <v>65.8</v>
      </c>
      <c r="T293" s="133">
        <v>97.9</v>
      </c>
      <c r="U293" s="133">
        <v>77</v>
      </c>
      <c r="V293" s="133">
        <v>168.6</v>
      </c>
      <c r="W293" s="133">
        <v>6</v>
      </c>
      <c r="X293" s="134">
        <v>38.5</v>
      </c>
      <c r="Y293" s="135">
        <v>81</v>
      </c>
      <c r="Z293" s="135">
        <v>50</v>
      </c>
      <c r="AA293" s="135">
        <v>32</v>
      </c>
      <c r="AB293" s="135">
        <v>21</v>
      </c>
      <c r="AC293" s="135">
        <v>27</v>
      </c>
      <c r="AD293" s="135">
        <v>5</v>
      </c>
      <c r="AE293" s="135">
        <v>7</v>
      </c>
      <c r="AF293" s="135">
        <v>60</v>
      </c>
      <c r="AG293" s="136">
        <v>82.191780821917803</v>
      </c>
      <c r="AH293" s="136">
        <v>16.43835616438356</v>
      </c>
      <c r="AI293" s="136">
        <v>57</v>
      </c>
    </row>
    <row r="294" spans="1:35" ht="15" customHeight="1" x14ac:dyDescent="0.2">
      <c r="A294" s="70">
        <v>292</v>
      </c>
      <c r="B294" s="128">
        <v>42237</v>
      </c>
      <c r="C294" s="129">
        <v>190</v>
      </c>
      <c r="D294" s="129">
        <v>33</v>
      </c>
      <c r="E294" s="130" t="s">
        <v>90</v>
      </c>
      <c r="F294" s="129" t="s">
        <v>303</v>
      </c>
      <c r="G294" s="130">
        <v>8.66</v>
      </c>
      <c r="H294" s="130">
        <v>34.46</v>
      </c>
      <c r="I294" s="130">
        <v>30.3</v>
      </c>
      <c r="J294" s="130">
        <v>26.59</v>
      </c>
      <c r="K294" s="138">
        <v>88.8</v>
      </c>
      <c r="L294" s="138">
        <v>63.8</v>
      </c>
      <c r="M294" s="138">
        <v>54</v>
      </c>
      <c r="N294" s="136">
        <v>0.14000000000000001</v>
      </c>
      <c r="O294" s="129">
        <v>75</v>
      </c>
      <c r="P294" s="129">
        <v>60</v>
      </c>
      <c r="Q294" s="129">
        <v>38.5</v>
      </c>
      <c r="R294" s="129">
        <v>242</v>
      </c>
      <c r="S294" s="129">
        <v>152</v>
      </c>
      <c r="T294" s="133">
        <v>130.5</v>
      </c>
      <c r="U294" s="133">
        <v>110.5</v>
      </c>
      <c r="V294" s="133">
        <v>224.7</v>
      </c>
      <c r="W294" s="133">
        <v>8.6999999999999993</v>
      </c>
      <c r="X294" s="134">
        <v>31.8</v>
      </c>
      <c r="Y294" s="135">
        <v>82</v>
      </c>
      <c r="Z294" s="135">
        <v>49</v>
      </c>
      <c r="AA294" s="135">
        <v>72</v>
      </c>
      <c r="AB294" s="135">
        <v>56</v>
      </c>
      <c r="AC294" s="135">
        <v>69</v>
      </c>
      <c r="AD294" s="135">
        <v>3</v>
      </c>
      <c r="AE294" s="135">
        <v>13</v>
      </c>
      <c r="AF294" s="135">
        <v>15</v>
      </c>
      <c r="AG294" s="136">
        <v>80.952380952380949</v>
      </c>
      <c r="AH294" s="136">
        <v>23.809523809523807</v>
      </c>
      <c r="AI294" s="136" t="s">
        <v>63</v>
      </c>
    </row>
    <row r="295" spans="1:35" ht="15" customHeight="1" x14ac:dyDescent="0.2">
      <c r="A295" s="70">
        <v>293</v>
      </c>
      <c r="B295" s="128">
        <v>42258</v>
      </c>
      <c r="C295" s="129">
        <v>201</v>
      </c>
      <c r="D295" s="129">
        <v>35</v>
      </c>
      <c r="E295" s="130" t="s">
        <v>90</v>
      </c>
      <c r="F295" s="129" t="s">
        <v>303</v>
      </c>
      <c r="G295" s="130">
        <v>8.66</v>
      </c>
      <c r="H295" s="130">
        <v>34.46</v>
      </c>
      <c r="I295" s="130">
        <v>30.3</v>
      </c>
      <c r="J295" s="130">
        <v>26.59</v>
      </c>
      <c r="K295" s="138">
        <v>87.9</v>
      </c>
      <c r="L295" s="138">
        <v>65.5</v>
      </c>
      <c r="M295" s="138">
        <v>70.099999999999994</v>
      </c>
      <c r="N295" s="136" t="s">
        <v>63</v>
      </c>
      <c r="O295" s="129">
        <v>60</v>
      </c>
      <c r="P295" s="129">
        <v>65</v>
      </c>
      <c r="Q295" s="129">
        <v>73.5</v>
      </c>
      <c r="R295" s="129">
        <v>429</v>
      </c>
      <c r="S295" s="129">
        <v>339</v>
      </c>
      <c r="T295" s="133">
        <v>87.9</v>
      </c>
      <c r="U295" s="133">
        <v>73.3</v>
      </c>
      <c r="V295" s="133">
        <v>162.80000000000001</v>
      </c>
      <c r="W295" s="133">
        <v>5.5</v>
      </c>
      <c r="X295" s="134">
        <v>42.6</v>
      </c>
      <c r="Y295" s="135">
        <v>85</v>
      </c>
      <c r="Z295" s="135">
        <v>48</v>
      </c>
      <c r="AA295" s="135">
        <v>57</v>
      </c>
      <c r="AB295" s="135">
        <v>44</v>
      </c>
      <c r="AC295" s="135">
        <v>51</v>
      </c>
      <c r="AD295" s="135">
        <v>6</v>
      </c>
      <c r="AE295" s="135">
        <v>11</v>
      </c>
      <c r="AF295" s="135">
        <v>32</v>
      </c>
      <c r="AG295" s="136">
        <v>63.636363636363633</v>
      </c>
      <c r="AH295" s="136">
        <v>22.077922077922079</v>
      </c>
      <c r="AI295" s="136">
        <v>171</v>
      </c>
    </row>
    <row r="296" spans="1:35" ht="15" customHeight="1" x14ac:dyDescent="0.2">
      <c r="A296" s="70">
        <v>294</v>
      </c>
      <c r="B296" s="128">
        <v>42297</v>
      </c>
      <c r="C296" s="129">
        <v>257</v>
      </c>
      <c r="D296" s="129">
        <v>41</v>
      </c>
      <c r="E296" s="130" t="s">
        <v>90</v>
      </c>
      <c r="F296" s="129" t="s">
        <v>303</v>
      </c>
      <c r="G296" s="130">
        <v>8.66</v>
      </c>
      <c r="H296" s="130">
        <v>34.46</v>
      </c>
      <c r="I296" s="130">
        <v>30.3</v>
      </c>
      <c r="J296" s="130">
        <v>26.59</v>
      </c>
      <c r="K296" s="138">
        <v>91.7</v>
      </c>
      <c r="L296" s="138">
        <v>72.400000000000006</v>
      </c>
      <c r="M296" s="138">
        <v>58.7</v>
      </c>
      <c r="N296" s="136">
        <v>0.61</v>
      </c>
      <c r="O296" s="129">
        <v>50</v>
      </c>
      <c r="P296" s="129">
        <v>70</v>
      </c>
      <c r="Q296" s="129">
        <v>37.5</v>
      </c>
      <c r="R296" s="129">
        <v>223.1</v>
      </c>
      <c r="S296" s="129">
        <v>138.1</v>
      </c>
      <c r="T296" s="133">
        <v>101.2</v>
      </c>
      <c r="U296" s="133">
        <v>79.400000000000006</v>
      </c>
      <c r="V296" s="133">
        <v>219.1</v>
      </c>
      <c r="W296" s="133">
        <v>9.6</v>
      </c>
      <c r="X296" s="134">
        <v>30.9</v>
      </c>
      <c r="Y296" s="135">
        <v>78</v>
      </c>
      <c r="Z296" s="135">
        <v>38</v>
      </c>
      <c r="AA296" s="135">
        <v>57</v>
      </c>
      <c r="AB296" s="135">
        <v>41</v>
      </c>
      <c r="AC296" s="135">
        <v>52</v>
      </c>
      <c r="AD296" s="135">
        <v>5</v>
      </c>
      <c r="AE296" s="135">
        <v>14</v>
      </c>
      <c r="AF296" s="135">
        <v>29</v>
      </c>
      <c r="AG296" s="136">
        <v>79.729729729729726</v>
      </c>
      <c r="AH296" s="136">
        <v>25.333333333333336</v>
      </c>
      <c r="AI296" s="136">
        <v>109.6</v>
      </c>
    </row>
    <row r="297" spans="1:35" ht="15" customHeight="1" x14ac:dyDescent="0.2">
      <c r="A297" s="70">
        <v>295</v>
      </c>
      <c r="B297" s="128">
        <v>42297</v>
      </c>
      <c r="C297" s="129">
        <v>256</v>
      </c>
      <c r="D297" s="129">
        <v>41</v>
      </c>
      <c r="E297" s="130" t="s">
        <v>90</v>
      </c>
      <c r="F297" s="129" t="s">
        <v>318</v>
      </c>
      <c r="G297" s="130">
        <v>23.56</v>
      </c>
      <c r="H297" s="130">
        <v>34.380000000000003</v>
      </c>
      <c r="I297" s="130">
        <v>6.51</v>
      </c>
      <c r="J297" s="130">
        <v>35.549999999999997</v>
      </c>
      <c r="K297" s="131" t="s">
        <v>63</v>
      </c>
      <c r="L297" s="131" t="s">
        <v>63</v>
      </c>
      <c r="M297" s="131" t="s">
        <v>63</v>
      </c>
      <c r="N297" s="132" t="s">
        <v>63</v>
      </c>
      <c r="O297" s="129">
        <v>40</v>
      </c>
      <c r="P297" s="129">
        <v>70</v>
      </c>
      <c r="Q297" s="129">
        <v>34</v>
      </c>
      <c r="R297" s="129">
        <v>202.3</v>
      </c>
      <c r="S297" s="129">
        <v>117.3</v>
      </c>
      <c r="T297" s="133">
        <v>96.6</v>
      </c>
      <c r="U297" s="133">
        <v>80.5</v>
      </c>
      <c r="V297" s="133">
        <v>188.2</v>
      </c>
      <c r="W297" s="133">
        <v>8</v>
      </c>
      <c r="X297" s="134">
        <v>35.299999999999997</v>
      </c>
      <c r="Y297" s="135">
        <v>83</v>
      </c>
      <c r="Z297" s="135">
        <v>47</v>
      </c>
      <c r="AA297" s="135">
        <v>65</v>
      </c>
      <c r="AB297" s="135">
        <v>48</v>
      </c>
      <c r="AC297" s="135">
        <v>59</v>
      </c>
      <c r="AD297" s="135">
        <v>7</v>
      </c>
      <c r="AE297" s="135">
        <v>6</v>
      </c>
      <c r="AF297" s="135">
        <v>28</v>
      </c>
      <c r="AG297" s="136">
        <v>70.370370370370367</v>
      </c>
      <c r="AH297" s="136">
        <v>27.27272727272727</v>
      </c>
      <c r="AI297" s="136" t="s">
        <v>63</v>
      </c>
    </row>
    <row r="298" spans="1:35" ht="15" customHeight="1" x14ac:dyDescent="0.2">
      <c r="A298" s="70">
        <v>296</v>
      </c>
      <c r="B298" s="128">
        <v>42264</v>
      </c>
      <c r="C298" s="129">
        <v>222</v>
      </c>
      <c r="D298" s="129">
        <v>37</v>
      </c>
      <c r="E298" s="130" t="s">
        <v>90</v>
      </c>
      <c r="F298" s="129" t="s">
        <v>318</v>
      </c>
      <c r="G298" s="130">
        <v>23.56</v>
      </c>
      <c r="H298" s="130">
        <v>34.380000000000003</v>
      </c>
      <c r="I298" s="130">
        <v>6.51</v>
      </c>
      <c r="J298" s="130">
        <v>35.549999999999997</v>
      </c>
      <c r="K298" s="138">
        <v>89.3</v>
      </c>
      <c r="L298" s="138">
        <v>68.8</v>
      </c>
      <c r="M298" s="138">
        <v>74.5</v>
      </c>
      <c r="N298" s="136">
        <v>1.0999999999999999E-2</v>
      </c>
      <c r="O298" s="129">
        <v>40</v>
      </c>
      <c r="P298" s="129">
        <v>70</v>
      </c>
      <c r="Q298" s="129">
        <v>21.5</v>
      </c>
      <c r="R298" s="129">
        <v>127.9</v>
      </c>
      <c r="S298" s="129">
        <v>42.9</v>
      </c>
      <c r="T298" s="133">
        <v>94.9</v>
      </c>
      <c r="U298" s="133">
        <v>84.3</v>
      </c>
      <c r="V298" s="133">
        <v>142.30000000000001</v>
      </c>
      <c r="W298" s="133">
        <v>4</v>
      </c>
      <c r="X298" s="134">
        <v>40.9</v>
      </c>
      <c r="Y298" s="135">
        <v>90</v>
      </c>
      <c r="Z298" s="135">
        <v>63</v>
      </c>
      <c r="AA298" s="135">
        <v>58</v>
      </c>
      <c r="AB298" s="135">
        <v>48</v>
      </c>
      <c r="AC298" s="135">
        <v>53</v>
      </c>
      <c r="AD298" s="135">
        <v>6</v>
      </c>
      <c r="AE298" s="135">
        <v>10</v>
      </c>
      <c r="AF298" s="135">
        <v>31</v>
      </c>
      <c r="AG298" s="136">
        <v>82.857142857142861</v>
      </c>
      <c r="AH298" s="136">
        <v>21.428571428571427</v>
      </c>
      <c r="AI298" s="136">
        <v>127.5</v>
      </c>
    </row>
    <row r="299" spans="1:35" ht="15" customHeight="1" x14ac:dyDescent="0.2">
      <c r="A299" s="70">
        <v>297</v>
      </c>
      <c r="B299" s="128" t="s">
        <v>63</v>
      </c>
      <c r="C299" s="129" t="s">
        <v>245</v>
      </c>
      <c r="D299" s="129" t="s">
        <v>333</v>
      </c>
      <c r="E299" s="130" t="s">
        <v>90</v>
      </c>
      <c r="F299" s="129" t="s">
        <v>318</v>
      </c>
      <c r="G299" s="130">
        <v>23.56</v>
      </c>
      <c r="H299" s="130">
        <v>34.380000000000003</v>
      </c>
      <c r="I299" s="130">
        <v>6.51</v>
      </c>
      <c r="J299" s="130">
        <v>35.549999999999997</v>
      </c>
      <c r="K299" s="131">
        <v>80.7</v>
      </c>
      <c r="L299" s="131">
        <v>61.7</v>
      </c>
      <c r="M299" s="131">
        <v>69.900000000000006</v>
      </c>
      <c r="N299" s="132">
        <v>3.14</v>
      </c>
      <c r="O299" s="129">
        <v>80</v>
      </c>
      <c r="P299" s="129">
        <v>85</v>
      </c>
      <c r="Q299" s="129">
        <v>38.5</v>
      </c>
      <c r="R299" s="129">
        <v>294.5</v>
      </c>
      <c r="S299" s="129">
        <v>204.5</v>
      </c>
      <c r="T299" s="133">
        <v>99.6</v>
      </c>
      <c r="U299" s="133">
        <v>83.8</v>
      </c>
      <c r="V299" s="133">
        <v>174.4</v>
      </c>
      <c r="W299" s="133">
        <v>7.4</v>
      </c>
      <c r="X299" s="134">
        <v>32.200000000000003</v>
      </c>
      <c r="Y299" s="135">
        <v>83</v>
      </c>
      <c r="Z299" s="135">
        <v>48</v>
      </c>
      <c r="AA299" s="135">
        <v>77</v>
      </c>
      <c r="AB299" s="135">
        <v>60</v>
      </c>
      <c r="AC299" s="135">
        <v>71</v>
      </c>
      <c r="AD299" s="135">
        <v>5</v>
      </c>
      <c r="AE299" s="135">
        <v>11</v>
      </c>
      <c r="AF299" s="135">
        <v>12</v>
      </c>
      <c r="AG299" s="136">
        <v>81.159420289855078</v>
      </c>
      <c r="AH299" s="136">
        <v>43.478260869565219</v>
      </c>
      <c r="AI299" s="136">
        <v>185</v>
      </c>
    </row>
    <row r="300" spans="1:35" ht="15" customHeight="1" x14ac:dyDescent="0.2">
      <c r="A300" s="70">
        <v>298</v>
      </c>
      <c r="B300" s="128" t="s">
        <v>63</v>
      </c>
      <c r="C300" s="129" t="s">
        <v>246</v>
      </c>
      <c r="D300" s="129" t="s">
        <v>334</v>
      </c>
      <c r="E300" s="130" t="s">
        <v>90</v>
      </c>
      <c r="F300" s="129" t="s">
        <v>318</v>
      </c>
      <c r="G300" s="130">
        <v>23.56</v>
      </c>
      <c r="H300" s="130">
        <v>34.380000000000003</v>
      </c>
      <c r="I300" s="130">
        <v>6.51</v>
      </c>
      <c r="J300" s="130">
        <v>35.549999999999997</v>
      </c>
      <c r="K300" s="131">
        <v>89.8</v>
      </c>
      <c r="L300" s="131">
        <v>70.2</v>
      </c>
      <c r="M300" s="131">
        <v>68.2</v>
      </c>
      <c r="N300" s="132">
        <v>3.24</v>
      </c>
      <c r="O300" s="129">
        <v>80</v>
      </c>
      <c r="P300" s="129">
        <v>90</v>
      </c>
      <c r="Q300" s="129">
        <v>52</v>
      </c>
      <c r="R300" s="129">
        <v>374</v>
      </c>
      <c r="S300" s="129">
        <v>284</v>
      </c>
      <c r="T300" s="133">
        <v>94.6</v>
      </c>
      <c r="U300" s="133">
        <v>85.3</v>
      </c>
      <c r="V300" s="133">
        <v>135.1</v>
      </c>
      <c r="W300" s="133">
        <v>4.5</v>
      </c>
      <c r="X300" s="134">
        <v>39.799999999999997</v>
      </c>
      <c r="Y300" s="135">
        <v>89</v>
      </c>
      <c r="Z300" s="135">
        <v>65</v>
      </c>
      <c r="AA300" s="135">
        <v>73</v>
      </c>
      <c r="AB300" s="135">
        <v>64</v>
      </c>
      <c r="AC300" s="135">
        <v>70</v>
      </c>
      <c r="AD300" s="135">
        <v>4</v>
      </c>
      <c r="AE300" s="135">
        <v>12</v>
      </c>
      <c r="AF300" s="135">
        <v>15</v>
      </c>
      <c r="AG300" s="136">
        <v>83.333333333333343</v>
      </c>
      <c r="AH300" s="136">
        <v>42.465753424657535</v>
      </c>
      <c r="AI300" s="136" t="s">
        <v>63</v>
      </c>
    </row>
    <row r="301" spans="1:35" ht="15" customHeight="1" x14ac:dyDescent="0.2">
      <c r="A301" s="70">
        <v>299</v>
      </c>
      <c r="B301" s="128">
        <v>42297</v>
      </c>
      <c r="C301" s="129">
        <v>249</v>
      </c>
      <c r="D301" s="129">
        <v>41</v>
      </c>
      <c r="E301" s="130" t="s">
        <v>85</v>
      </c>
      <c r="F301" s="129" t="s">
        <v>294</v>
      </c>
      <c r="G301" s="130">
        <v>31.62</v>
      </c>
      <c r="H301" s="130">
        <v>23.04</v>
      </c>
      <c r="I301" s="130">
        <v>37.99</v>
      </c>
      <c r="J301" s="130">
        <v>7.35</v>
      </c>
      <c r="K301" s="138">
        <v>89.4</v>
      </c>
      <c r="L301" s="138">
        <v>56.3</v>
      </c>
      <c r="M301" s="138">
        <v>71.900000000000006</v>
      </c>
      <c r="N301" s="136">
        <v>5.0999999999999997E-2</v>
      </c>
      <c r="O301" s="129">
        <v>60</v>
      </c>
      <c r="P301" s="129">
        <v>70</v>
      </c>
      <c r="Q301" s="129">
        <v>77.5</v>
      </c>
      <c r="R301" s="129">
        <v>461.1</v>
      </c>
      <c r="S301" s="129">
        <v>376.1</v>
      </c>
      <c r="T301" s="137">
        <v>79.5</v>
      </c>
      <c r="U301" s="137">
        <v>63.2</v>
      </c>
      <c r="V301" s="137">
        <v>155</v>
      </c>
      <c r="W301" s="137">
        <v>7.6</v>
      </c>
      <c r="X301" s="137">
        <v>26.5</v>
      </c>
      <c r="Y301" s="137">
        <v>78</v>
      </c>
      <c r="Z301" s="137">
        <v>41</v>
      </c>
      <c r="AA301" s="137">
        <v>41</v>
      </c>
      <c r="AB301" s="137">
        <v>26</v>
      </c>
      <c r="AC301" s="137">
        <v>33</v>
      </c>
      <c r="AD301" s="137">
        <v>8</v>
      </c>
      <c r="AE301" s="137">
        <v>22</v>
      </c>
      <c r="AF301" s="137">
        <v>37</v>
      </c>
      <c r="AG301" s="145">
        <v>80.281690140845072</v>
      </c>
      <c r="AH301" s="145">
        <v>34.246575342465754</v>
      </c>
      <c r="AI301" s="145" t="s">
        <v>63</v>
      </c>
    </row>
    <row r="302" spans="1:35" ht="15" customHeight="1" x14ac:dyDescent="0.2">
      <c r="A302" s="70">
        <v>300</v>
      </c>
      <c r="B302" s="128">
        <v>42306</v>
      </c>
      <c r="C302" s="129">
        <v>266</v>
      </c>
      <c r="D302" s="129">
        <v>42</v>
      </c>
      <c r="E302" s="130" t="s">
        <v>85</v>
      </c>
      <c r="F302" s="129" t="s">
        <v>294</v>
      </c>
      <c r="G302" s="130">
        <v>31.62</v>
      </c>
      <c r="H302" s="130">
        <v>23.04</v>
      </c>
      <c r="I302" s="130">
        <v>37.99</v>
      </c>
      <c r="J302" s="130">
        <v>7.35</v>
      </c>
      <c r="K302" s="138">
        <v>89.6</v>
      </c>
      <c r="L302" s="138">
        <v>65.5</v>
      </c>
      <c r="M302" s="138">
        <v>94.8</v>
      </c>
      <c r="N302" s="136">
        <v>0.31</v>
      </c>
      <c r="O302" s="129">
        <v>50</v>
      </c>
      <c r="P302" s="129">
        <v>65</v>
      </c>
      <c r="Q302" s="129">
        <v>30.5</v>
      </c>
      <c r="R302" s="129">
        <v>168</v>
      </c>
      <c r="S302" s="129">
        <v>83</v>
      </c>
      <c r="T302" s="137">
        <v>108.3</v>
      </c>
      <c r="U302" s="137">
        <v>93.9</v>
      </c>
      <c r="V302" s="137">
        <v>183.4</v>
      </c>
      <c r="W302" s="137">
        <v>7.1</v>
      </c>
      <c r="X302" s="137">
        <v>36.299999999999997</v>
      </c>
      <c r="Y302" s="137">
        <v>85</v>
      </c>
      <c r="Z302" s="137">
        <v>54</v>
      </c>
      <c r="AA302" s="137">
        <v>60</v>
      </c>
      <c r="AB302" s="137">
        <v>51</v>
      </c>
      <c r="AC302" s="137">
        <v>58</v>
      </c>
      <c r="AD302" s="137">
        <v>3</v>
      </c>
      <c r="AE302" s="137">
        <v>7</v>
      </c>
      <c r="AF302" s="137">
        <v>33</v>
      </c>
      <c r="AG302" s="145">
        <v>80.821917808219183</v>
      </c>
      <c r="AH302" s="145">
        <v>31.944444444444443</v>
      </c>
      <c r="AI302" s="145">
        <v>162.33333333333334</v>
      </c>
    </row>
    <row r="303" spans="1:35" ht="15" customHeight="1" x14ac:dyDescent="0.2">
      <c r="A303" s="70">
        <v>301</v>
      </c>
      <c r="B303" s="128">
        <v>42327</v>
      </c>
      <c r="C303" s="129">
        <v>273</v>
      </c>
      <c r="D303" s="129">
        <v>43</v>
      </c>
      <c r="E303" s="130" t="s">
        <v>85</v>
      </c>
      <c r="F303" s="129" t="s">
        <v>294</v>
      </c>
      <c r="G303" s="130">
        <v>31.62</v>
      </c>
      <c r="H303" s="130">
        <v>23.04</v>
      </c>
      <c r="I303" s="130">
        <v>37.99</v>
      </c>
      <c r="J303" s="130">
        <v>7.35</v>
      </c>
      <c r="K303" s="138">
        <v>93.9</v>
      </c>
      <c r="L303" s="138">
        <v>76.400000000000006</v>
      </c>
      <c r="M303" s="138">
        <v>64.099999999999994</v>
      </c>
      <c r="N303" s="136">
        <v>1.47</v>
      </c>
      <c r="O303" s="129">
        <v>55</v>
      </c>
      <c r="P303" s="129">
        <v>70</v>
      </c>
      <c r="Q303" s="129">
        <v>30</v>
      </c>
      <c r="R303" s="129">
        <v>178.5</v>
      </c>
      <c r="S303" s="129">
        <v>93.5</v>
      </c>
      <c r="T303" s="137">
        <v>83.3</v>
      </c>
      <c r="U303" s="137">
        <v>70</v>
      </c>
      <c r="V303" s="137">
        <v>168.3</v>
      </c>
      <c r="W303" s="137">
        <v>7.6</v>
      </c>
      <c r="X303" s="137">
        <v>34.5</v>
      </c>
      <c r="Y303" s="137">
        <v>83</v>
      </c>
      <c r="Z303" s="137">
        <v>44</v>
      </c>
      <c r="AA303" s="137">
        <v>44</v>
      </c>
      <c r="AB303" s="137">
        <v>33</v>
      </c>
      <c r="AC303" s="137">
        <v>38</v>
      </c>
      <c r="AD303" s="137">
        <v>6</v>
      </c>
      <c r="AE303" s="137">
        <v>17</v>
      </c>
      <c r="AF303" s="137">
        <v>38</v>
      </c>
      <c r="AG303" s="145">
        <v>90.140845070422543</v>
      </c>
      <c r="AH303" s="145">
        <v>43.661971830985912</v>
      </c>
      <c r="AI303" s="145">
        <v>111.5</v>
      </c>
    </row>
    <row r="304" spans="1:35" ht="15" customHeight="1" x14ac:dyDescent="0.2">
      <c r="A304" s="70">
        <v>302</v>
      </c>
      <c r="B304" s="128">
        <v>42378</v>
      </c>
      <c r="C304" s="129">
        <v>310</v>
      </c>
      <c r="D304" s="129">
        <v>47</v>
      </c>
      <c r="E304" s="130" t="s">
        <v>85</v>
      </c>
      <c r="F304" s="129" t="s">
        <v>294</v>
      </c>
      <c r="G304" s="130">
        <v>31.62</v>
      </c>
      <c r="H304" s="130">
        <v>23.04</v>
      </c>
      <c r="I304" s="130">
        <v>37.99</v>
      </c>
      <c r="J304" s="130">
        <v>7.35</v>
      </c>
      <c r="K304" s="138">
        <v>94.6</v>
      </c>
      <c r="L304" s="138">
        <v>75.599999999999994</v>
      </c>
      <c r="M304" s="138">
        <v>83.6</v>
      </c>
      <c r="N304" s="136">
        <v>0.03</v>
      </c>
      <c r="O304" s="129">
        <v>55</v>
      </c>
      <c r="P304" s="129">
        <v>45</v>
      </c>
      <c r="Q304" s="129">
        <v>31</v>
      </c>
      <c r="R304" s="129">
        <v>118.57</v>
      </c>
      <c r="S304" s="129">
        <v>33.5</v>
      </c>
      <c r="T304" s="137">
        <v>74.900000000000006</v>
      </c>
      <c r="U304" s="137">
        <v>64.7</v>
      </c>
      <c r="V304" s="137">
        <v>123.5</v>
      </c>
      <c r="W304" s="137">
        <v>5</v>
      </c>
      <c r="X304" s="137">
        <v>32.4</v>
      </c>
      <c r="Y304" s="137">
        <v>84</v>
      </c>
      <c r="Z304" s="137">
        <v>53</v>
      </c>
      <c r="AA304" s="137">
        <v>19</v>
      </c>
      <c r="AB304" s="137">
        <v>33</v>
      </c>
      <c r="AC304" s="137">
        <v>1</v>
      </c>
      <c r="AD304" s="137">
        <v>0</v>
      </c>
      <c r="AE304" s="137">
        <v>15</v>
      </c>
      <c r="AF304" s="137">
        <v>0</v>
      </c>
      <c r="AG304" s="145">
        <v>77.611940298507463</v>
      </c>
      <c r="AH304" s="145">
        <v>29.850746268656714</v>
      </c>
      <c r="AI304" s="145">
        <v>171</v>
      </c>
    </row>
    <row r="305" spans="1:35" ht="15" customHeight="1" x14ac:dyDescent="0.2">
      <c r="A305" s="70">
        <v>303</v>
      </c>
      <c r="B305" s="128">
        <v>42381</v>
      </c>
      <c r="C305" s="129">
        <v>322</v>
      </c>
      <c r="D305" s="129">
        <v>48</v>
      </c>
      <c r="E305" s="130" t="s">
        <v>85</v>
      </c>
      <c r="F305" s="129" t="s">
        <v>294</v>
      </c>
      <c r="G305" s="130">
        <v>31.62</v>
      </c>
      <c r="H305" s="130">
        <v>23.04</v>
      </c>
      <c r="I305" s="130">
        <v>37.99</v>
      </c>
      <c r="J305" s="130">
        <v>7.35</v>
      </c>
      <c r="K305" s="131" t="s">
        <v>63</v>
      </c>
      <c r="L305" s="131" t="s">
        <v>63</v>
      </c>
      <c r="M305" s="131" t="s">
        <v>63</v>
      </c>
      <c r="N305" s="132">
        <v>0.15</v>
      </c>
      <c r="O305" s="129">
        <v>45</v>
      </c>
      <c r="P305" s="129">
        <v>60</v>
      </c>
      <c r="Q305" s="129">
        <v>28.5</v>
      </c>
      <c r="R305" s="129">
        <v>145.5</v>
      </c>
      <c r="S305" s="129">
        <v>60.3</v>
      </c>
      <c r="T305" s="137">
        <v>78.7</v>
      </c>
      <c r="U305" s="137">
        <v>56.1</v>
      </c>
      <c r="V305" s="137">
        <v>139</v>
      </c>
      <c r="W305" s="137">
        <v>6.4</v>
      </c>
      <c r="X305" s="137">
        <v>30.9</v>
      </c>
      <c r="Y305" s="137">
        <v>72</v>
      </c>
      <c r="Z305" s="137">
        <v>43</v>
      </c>
      <c r="AA305" s="137">
        <v>31</v>
      </c>
      <c r="AB305" s="137">
        <v>13</v>
      </c>
      <c r="AC305" s="137">
        <v>24</v>
      </c>
      <c r="AD305" s="137">
        <v>7</v>
      </c>
      <c r="AE305" s="137">
        <v>21</v>
      </c>
      <c r="AF305" s="137">
        <v>48</v>
      </c>
      <c r="AG305" s="145">
        <v>75</v>
      </c>
      <c r="AH305" s="145">
        <v>26.865671641791046</v>
      </c>
      <c r="AI305" s="145">
        <v>228</v>
      </c>
    </row>
    <row r="306" spans="1:35" ht="15" customHeight="1" x14ac:dyDescent="0.2">
      <c r="A306" s="70">
        <v>304</v>
      </c>
      <c r="B306" s="128">
        <v>42297</v>
      </c>
      <c r="C306" s="129">
        <v>253</v>
      </c>
      <c r="D306" s="129">
        <v>41</v>
      </c>
      <c r="E306" s="130" t="s">
        <v>85</v>
      </c>
      <c r="F306" s="129" t="s">
        <v>295</v>
      </c>
      <c r="G306" s="130">
        <v>29.31</v>
      </c>
      <c r="H306" s="130">
        <v>25.17</v>
      </c>
      <c r="I306" s="130">
        <v>30.34</v>
      </c>
      <c r="J306" s="130">
        <v>15.17</v>
      </c>
      <c r="K306" s="138">
        <v>84.8</v>
      </c>
      <c r="L306" s="138">
        <v>51.6</v>
      </c>
      <c r="M306" s="138">
        <v>60.4</v>
      </c>
      <c r="N306" s="136">
        <v>3.6999999999999998E-2</v>
      </c>
      <c r="O306" s="129">
        <v>60</v>
      </c>
      <c r="P306" s="129">
        <v>70</v>
      </c>
      <c r="Q306" s="129">
        <v>32</v>
      </c>
      <c r="R306" s="129">
        <v>190.4</v>
      </c>
      <c r="S306" s="129">
        <v>105.4</v>
      </c>
      <c r="T306" s="137">
        <v>80.3</v>
      </c>
      <c r="U306" s="137">
        <v>61.7</v>
      </c>
      <c r="V306" s="137">
        <v>161.5</v>
      </c>
      <c r="W306" s="137">
        <v>8.1</v>
      </c>
      <c r="X306" s="137">
        <v>28.6</v>
      </c>
      <c r="Y306" s="137">
        <v>77</v>
      </c>
      <c r="Z306" s="137">
        <v>40</v>
      </c>
      <c r="AA306" s="137">
        <v>53</v>
      </c>
      <c r="AB306" s="137">
        <v>31</v>
      </c>
      <c r="AC306" s="137">
        <v>44</v>
      </c>
      <c r="AD306" s="137">
        <v>9</v>
      </c>
      <c r="AE306" s="137">
        <v>20</v>
      </c>
      <c r="AF306" s="137">
        <v>27</v>
      </c>
      <c r="AG306" s="145">
        <v>76.623376623376629</v>
      </c>
      <c r="AH306" s="145">
        <v>30.263157894736842</v>
      </c>
      <c r="AI306" s="145">
        <v>182</v>
      </c>
    </row>
    <row r="307" spans="1:35" ht="15" customHeight="1" x14ac:dyDescent="0.2">
      <c r="A307" s="70">
        <v>305</v>
      </c>
      <c r="B307" s="128">
        <v>42306</v>
      </c>
      <c r="C307" s="129">
        <v>267</v>
      </c>
      <c r="D307" s="129">
        <v>42</v>
      </c>
      <c r="E307" s="130" t="s">
        <v>85</v>
      </c>
      <c r="F307" s="129" t="s">
        <v>295</v>
      </c>
      <c r="G307" s="130">
        <v>29.31</v>
      </c>
      <c r="H307" s="130">
        <v>25.17</v>
      </c>
      <c r="I307" s="130">
        <v>30.34</v>
      </c>
      <c r="J307" s="130">
        <v>15.17</v>
      </c>
      <c r="K307" s="138">
        <v>68.599999999999994</v>
      </c>
      <c r="L307" s="138">
        <v>39</v>
      </c>
      <c r="M307" s="138">
        <v>33.6</v>
      </c>
      <c r="N307" s="136">
        <v>0.92</v>
      </c>
      <c r="O307" s="129">
        <v>65</v>
      </c>
      <c r="P307" s="129">
        <v>40</v>
      </c>
      <c r="Q307" s="129">
        <v>19.5</v>
      </c>
      <c r="R307" s="129">
        <v>66</v>
      </c>
      <c r="S307" s="129">
        <v>0</v>
      </c>
      <c r="T307" s="137">
        <v>82.9</v>
      </c>
      <c r="U307" s="137">
        <v>71.7</v>
      </c>
      <c r="V307" s="137">
        <v>151.1</v>
      </c>
      <c r="W307" s="137">
        <v>7.7</v>
      </c>
      <c r="X307" s="137">
        <v>30.7</v>
      </c>
      <c r="Y307" s="137">
        <v>85</v>
      </c>
      <c r="Z307" s="137">
        <v>50</v>
      </c>
      <c r="AA307" s="137">
        <v>60</v>
      </c>
      <c r="AB307" s="137">
        <v>40</v>
      </c>
      <c r="AC307" s="137">
        <v>44</v>
      </c>
      <c r="AD307" s="137">
        <v>17</v>
      </c>
      <c r="AE307" s="137">
        <v>19</v>
      </c>
      <c r="AF307" s="137">
        <v>20</v>
      </c>
      <c r="AG307" s="145">
        <v>80</v>
      </c>
      <c r="AH307" s="145">
        <v>18.571428571428573</v>
      </c>
      <c r="AI307" s="145" t="s">
        <v>63</v>
      </c>
    </row>
    <row r="308" spans="1:35" ht="15" customHeight="1" x14ac:dyDescent="0.2">
      <c r="A308" s="70">
        <v>306</v>
      </c>
      <c r="B308" s="128">
        <v>42327</v>
      </c>
      <c r="C308" s="129">
        <v>272</v>
      </c>
      <c r="D308" s="129">
        <v>43</v>
      </c>
      <c r="E308" s="130" t="s">
        <v>85</v>
      </c>
      <c r="F308" s="129" t="s">
        <v>295</v>
      </c>
      <c r="G308" s="130">
        <v>29.31</v>
      </c>
      <c r="H308" s="130">
        <v>25.17</v>
      </c>
      <c r="I308" s="130">
        <v>30.34</v>
      </c>
      <c r="J308" s="130">
        <v>15.17</v>
      </c>
      <c r="K308" s="138">
        <v>98.1</v>
      </c>
      <c r="L308" s="138">
        <v>71.3</v>
      </c>
      <c r="M308" s="138">
        <v>17.100000000000001</v>
      </c>
      <c r="N308" s="136">
        <v>3</v>
      </c>
      <c r="O308" s="129">
        <v>40</v>
      </c>
      <c r="P308" s="129">
        <v>70</v>
      </c>
      <c r="Q308" s="129">
        <v>21.5</v>
      </c>
      <c r="R308" s="129">
        <v>127.92</v>
      </c>
      <c r="S308" s="129">
        <v>42.95</v>
      </c>
      <c r="T308" s="137">
        <v>94.1</v>
      </c>
      <c r="U308" s="137">
        <v>84.9</v>
      </c>
      <c r="V308" s="137">
        <v>160.30000000000001</v>
      </c>
      <c r="W308" s="137">
        <v>5.7</v>
      </c>
      <c r="X308" s="137">
        <v>41.8</v>
      </c>
      <c r="Y308" s="137">
        <v>88</v>
      </c>
      <c r="Z308" s="137">
        <v>54</v>
      </c>
      <c r="AA308" s="137">
        <v>30</v>
      </c>
      <c r="AB308" s="137">
        <v>24</v>
      </c>
      <c r="AC308" s="137">
        <v>26</v>
      </c>
      <c r="AD308" s="137">
        <v>4</v>
      </c>
      <c r="AE308" s="137">
        <v>7</v>
      </c>
      <c r="AF308" s="137">
        <v>63</v>
      </c>
      <c r="AG308" s="145">
        <v>84.285714285714292</v>
      </c>
      <c r="AH308" s="145">
        <v>27.142857142857142</v>
      </c>
      <c r="AI308" s="145">
        <v>197</v>
      </c>
    </row>
    <row r="309" spans="1:35" ht="15" customHeight="1" x14ac:dyDescent="0.2">
      <c r="A309" s="70">
        <v>307</v>
      </c>
      <c r="B309" s="128">
        <v>42378</v>
      </c>
      <c r="C309" s="129">
        <v>308</v>
      </c>
      <c r="D309" s="129">
        <v>47</v>
      </c>
      <c r="E309" s="130" t="s">
        <v>85</v>
      </c>
      <c r="F309" s="129" t="s">
        <v>295</v>
      </c>
      <c r="G309" s="130">
        <v>29.31</v>
      </c>
      <c r="H309" s="130">
        <v>25.17</v>
      </c>
      <c r="I309" s="130">
        <v>30.34</v>
      </c>
      <c r="J309" s="130">
        <v>15.17</v>
      </c>
      <c r="K309" s="138">
        <v>85</v>
      </c>
      <c r="L309" s="138">
        <v>57.9</v>
      </c>
      <c r="M309" s="138">
        <v>70.8</v>
      </c>
      <c r="N309" s="136">
        <v>1.4E-2</v>
      </c>
      <c r="O309" s="129">
        <v>30</v>
      </c>
      <c r="P309" s="129">
        <v>45</v>
      </c>
      <c r="Q309" s="129">
        <v>22</v>
      </c>
      <c r="R309" s="129">
        <v>84.1</v>
      </c>
      <c r="S309" s="129">
        <v>0</v>
      </c>
      <c r="T309" s="137">
        <v>77.8</v>
      </c>
      <c r="U309" s="137">
        <v>62.1</v>
      </c>
      <c r="V309" s="137">
        <v>150.5</v>
      </c>
      <c r="W309" s="137">
        <v>7.5</v>
      </c>
      <c r="X309" s="137">
        <v>23.7</v>
      </c>
      <c r="Y309" s="137">
        <v>76</v>
      </c>
      <c r="Z309" s="137">
        <v>41</v>
      </c>
      <c r="AA309" s="137">
        <v>15</v>
      </c>
      <c r="AB309" s="137">
        <v>16</v>
      </c>
      <c r="AC309" s="137">
        <v>0</v>
      </c>
      <c r="AD309" s="137">
        <v>0</v>
      </c>
      <c r="AE309" s="137">
        <v>9</v>
      </c>
      <c r="AF309" s="137">
        <v>0</v>
      </c>
      <c r="AG309" s="145">
        <v>77.777777777777786</v>
      </c>
      <c r="AH309" s="145">
        <v>25.396825396825395</v>
      </c>
      <c r="AI309" s="145">
        <v>195</v>
      </c>
    </row>
    <row r="310" spans="1:35" ht="15" customHeight="1" x14ac:dyDescent="0.2">
      <c r="A310" s="70">
        <v>308</v>
      </c>
      <c r="B310" s="128">
        <v>42381</v>
      </c>
      <c r="C310" s="129">
        <v>321</v>
      </c>
      <c r="D310" s="129">
        <v>48</v>
      </c>
      <c r="E310" s="130" t="s">
        <v>85</v>
      </c>
      <c r="F310" s="129" t="s">
        <v>295</v>
      </c>
      <c r="G310" s="130">
        <v>29.31</v>
      </c>
      <c r="H310" s="130">
        <v>25.17</v>
      </c>
      <c r="I310" s="130">
        <v>30.34</v>
      </c>
      <c r="J310" s="130">
        <v>15.17</v>
      </c>
      <c r="K310" s="138">
        <v>86.3</v>
      </c>
      <c r="L310" s="138">
        <v>61.7</v>
      </c>
      <c r="M310" s="138">
        <v>72.400000000000006</v>
      </c>
      <c r="N310" s="136">
        <v>9.2999999999999992E-3</v>
      </c>
      <c r="O310" s="129">
        <v>55</v>
      </c>
      <c r="P310" s="129">
        <v>55</v>
      </c>
      <c r="Q310" s="129">
        <v>45.5</v>
      </c>
      <c r="R310" s="129">
        <v>212</v>
      </c>
      <c r="S310" s="129">
        <v>127</v>
      </c>
      <c r="T310" s="137">
        <v>100.3</v>
      </c>
      <c r="U310" s="137">
        <v>83.2</v>
      </c>
      <c r="V310" s="137">
        <v>169.3</v>
      </c>
      <c r="W310" s="137">
        <v>7.3</v>
      </c>
      <c r="X310" s="137">
        <v>32.700000000000003</v>
      </c>
      <c r="Y310" s="137">
        <v>78</v>
      </c>
      <c r="Z310" s="137">
        <v>48</v>
      </c>
      <c r="AA310" s="137">
        <v>32</v>
      </c>
      <c r="AB310" s="137">
        <v>20</v>
      </c>
      <c r="AC310" s="137">
        <v>26</v>
      </c>
      <c r="AD310" s="137">
        <v>6</v>
      </c>
      <c r="AE310" s="137">
        <v>20</v>
      </c>
      <c r="AF310" s="137">
        <v>48</v>
      </c>
      <c r="AG310" s="145">
        <v>67.164179104477611</v>
      </c>
      <c r="AH310" s="145">
        <v>26.865671641791046</v>
      </c>
      <c r="AI310" s="145">
        <v>119.66666666666667</v>
      </c>
    </row>
    <row r="311" spans="1:35" ht="15" customHeight="1" x14ac:dyDescent="0.2">
      <c r="A311" s="70">
        <v>309</v>
      </c>
      <c r="B311" s="128">
        <v>42278</v>
      </c>
      <c r="C311" s="129">
        <v>228</v>
      </c>
      <c r="D311" s="129">
        <v>38</v>
      </c>
      <c r="E311" s="130" t="s">
        <v>85</v>
      </c>
      <c r="F311" s="146" t="s">
        <v>304</v>
      </c>
      <c r="G311" s="147">
        <v>33.04</v>
      </c>
      <c r="H311" s="130">
        <v>29.05</v>
      </c>
      <c r="I311" s="130">
        <v>5.0999999999999996</v>
      </c>
      <c r="J311" s="130">
        <v>32.82</v>
      </c>
      <c r="K311" s="138">
        <v>85.5</v>
      </c>
      <c r="L311" s="138">
        <v>49.9</v>
      </c>
      <c r="M311" s="138">
        <v>73.5</v>
      </c>
      <c r="N311" s="136">
        <v>3.4000000000000002E-2</v>
      </c>
      <c r="O311" s="129">
        <v>30</v>
      </c>
      <c r="P311" s="129">
        <v>60</v>
      </c>
      <c r="Q311" s="129">
        <v>45.5</v>
      </c>
      <c r="R311" s="129">
        <v>232</v>
      </c>
      <c r="S311" s="129">
        <v>147</v>
      </c>
      <c r="T311" s="133">
        <v>101.8</v>
      </c>
      <c r="U311" s="133">
        <v>93.1</v>
      </c>
      <c r="V311" s="133">
        <v>147.30000000000001</v>
      </c>
      <c r="W311" s="133">
        <v>4.9000000000000004</v>
      </c>
      <c r="X311" s="134">
        <v>39.4</v>
      </c>
      <c r="Y311" s="135">
        <v>89</v>
      </c>
      <c r="Z311" s="135">
        <v>62</v>
      </c>
      <c r="AA311" s="135">
        <v>40</v>
      </c>
      <c r="AB311" s="135">
        <v>31</v>
      </c>
      <c r="AC311" s="135">
        <v>33</v>
      </c>
      <c r="AD311" s="135">
        <v>7</v>
      </c>
      <c r="AE311" s="135">
        <v>13</v>
      </c>
      <c r="AF311" s="135">
        <v>47</v>
      </c>
      <c r="AG311" s="136">
        <v>81.818181818181827</v>
      </c>
      <c r="AH311" s="136">
        <v>33.766233766233768</v>
      </c>
      <c r="AI311" s="136">
        <v>185</v>
      </c>
    </row>
    <row r="312" spans="1:35" ht="15" customHeight="1" x14ac:dyDescent="0.2">
      <c r="A312" s="70">
        <v>310</v>
      </c>
      <c r="B312" s="128">
        <v>42283</v>
      </c>
      <c r="C312" s="129">
        <v>237</v>
      </c>
      <c r="D312" s="129">
        <v>39</v>
      </c>
      <c r="E312" s="130" t="s">
        <v>85</v>
      </c>
      <c r="F312" s="129" t="s">
        <v>304</v>
      </c>
      <c r="G312" s="130">
        <v>33.04</v>
      </c>
      <c r="H312" s="130">
        <v>29.05</v>
      </c>
      <c r="I312" s="130">
        <v>5.0999999999999996</v>
      </c>
      <c r="J312" s="130">
        <v>32.82</v>
      </c>
      <c r="K312" s="138">
        <v>93.8</v>
      </c>
      <c r="L312" s="138">
        <v>74</v>
      </c>
      <c r="M312" s="138">
        <v>67.5</v>
      </c>
      <c r="N312" s="136">
        <v>7.8E-2</v>
      </c>
      <c r="O312" s="129">
        <v>50</v>
      </c>
      <c r="P312" s="129">
        <v>40</v>
      </c>
      <c r="Q312" s="129">
        <v>27</v>
      </c>
      <c r="R312" s="129">
        <v>91.8</v>
      </c>
      <c r="S312" s="129">
        <v>6.8</v>
      </c>
      <c r="T312" s="133">
        <v>87.1</v>
      </c>
      <c r="U312" s="133">
        <v>78.900000000000006</v>
      </c>
      <c r="V312" s="133">
        <v>140.6</v>
      </c>
      <c r="W312" s="133">
        <v>5.3</v>
      </c>
      <c r="X312" s="134">
        <v>36.700000000000003</v>
      </c>
      <c r="Y312" s="135">
        <v>89</v>
      </c>
      <c r="Z312" s="135">
        <v>59</v>
      </c>
      <c r="AA312" s="135">
        <v>42</v>
      </c>
      <c r="AB312" s="135">
        <v>31</v>
      </c>
      <c r="AC312" s="135">
        <v>32</v>
      </c>
      <c r="AD312" s="135">
        <v>9</v>
      </c>
      <c r="AE312" s="135">
        <v>7</v>
      </c>
      <c r="AF312" s="135">
        <v>51</v>
      </c>
      <c r="AG312" s="136">
        <v>81.944444444444443</v>
      </c>
      <c r="AH312" s="136">
        <v>36.111111111111107</v>
      </c>
      <c r="AI312" s="136">
        <v>229.57142857142858</v>
      </c>
    </row>
    <row r="313" spans="1:35" ht="15" customHeight="1" x14ac:dyDescent="0.2">
      <c r="A313" s="70">
        <v>311</v>
      </c>
      <c r="B313" s="128">
        <v>42306</v>
      </c>
      <c r="C313" s="129">
        <v>268</v>
      </c>
      <c r="D313" s="129">
        <v>42</v>
      </c>
      <c r="E313" s="130" t="s">
        <v>85</v>
      </c>
      <c r="F313" s="129" t="s">
        <v>304</v>
      </c>
      <c r="G313" s="130">
        <v>33.04</v>
      </c>
      <c r="H313" s="130">
        <v>29.05</v>
      </c>
      <c r="I313" s="130">
        <v>5.0999999999999996</v>
      </c>
      <c r="J313" s="130">
        <v>32.82</v>
      </c>
      <c r="K313" s="138">
        <v>92.5</v>
      </c>
      <c r="L313" s="138">
        <v>67.7</v>
      </c>
      <c r="M313" s="138">
        <v>65.099999999999994</v>
      </c>
      <c r="N313" s="136">
        <v>0.27</v>
      </c>
      <c r="O313" s="129">
        <v>45</v>
      </c>
      <c r="P313" s="129">
        <v>70</v>
      </c>
      <c r="Q313" s="129">
        <v>26.5</v>
      </c>
      <c r="R313" s="129">
        <v>157</v>
      </c>
      <c r="S313" s="129">
        <v>72</v>
      </c>
      <c r="T313" s="133">
        <v>95</v>
      </c>
      <c r="U313" s="133">
        <v>84.8</v>
      </c>
      <c r="V313" s="133">
        <v>156.30000000000001</v>
      </c>
      <c r="W313" s="133">
        <v>5.0999999999999996</v>
      </c>
      <c r="X313" s="134">
        <v>44.1</v>
      </c>
      <c r="Y313" s="135">
        <v>88</v>
      </c>
      <c r="Z313" s="135">
        <v>55</v>
      </c>
      <c r="AA313" s="135">
        <v>35</v>
      </c>
      <c r="AB313" s="135">
        <v>30</v>
      </c>
      <c r="AC313" s="135">
        <v>33</v>
      </c>
      <c r="AD313" s="135">
        <v>2</v>
      </c>
      <c r="AE313" s="135">
        <v>5</v>
      </c>
      <c r="AF313" s="135">
        <v>60</v>
      </c>
      <c r="AG313" s="136">
        <v>77.941176470588232</v>
      </c>
      <c r="AH313" s="136">
        <v>37.313432835820898</v>
      </c>
      <c r="AI313" s="136" t="s">
        <v>63</v>
      </c>
    </row>
    <row r="314" spans="1:35" ht="15" customHeight="1" x14ac:dyDescent="0.2">
      <c r="A314" s="70">
        <v>312</v>
      </c>
      <c r="B314" s="128">
        <v>42237</v>
      </c>
      <c r="C314" s="129">
        <v>182</v>
      </c>
      <c r="D314" s="129">
        <v>33</v>
      </c>
      <c r="E314" s="130" t="s">
        <v>85</v>
      </c>
      <c r="F314" s="129" t="s">
        <v>305</v>
      </c>
      <c r="G314" s="130">
        <v>33.04</v>
      </c>
      <c r="H314" s="130">
        <v>29.05</v>
      </c>
      <c r="I314" s="130">
        <v>5.0999999999999996</v>
      </c>
      <c r="J314" s="130">
        <v>32.82</v>
      </c>
      <c r="K314" s="138">
        <v>89.5</v>
      </c>
      <c r="L314" s="138">
        <v>59.7</v>
      </c>
      <c r="M314" s="138">
        <v>63.6</v>
      </c>
      <c r="N314" s="136">
        <v>1.2999999999999999E-2</v>
      </c>
      <c r="O314" s="129">
        <v>50</v>
      </c>
      <c r="P314" s="129">
        <v>45</v>
      </c>
      <c r="Q314" s="129">
        <v>29</v>
      </c>
      <c r="R314" s="129">
        <v>117</v>
      </c>
      <c r="S314" s="129">
        <v>27</v>
      </c>
      <c r="T314" s="133">
        <v>90.5</v>
      </c>
      <c r="U314" s="133">
        <v>75.099999999999994</v>
      </c>
      <c r="V314" s="133">
        <v>169.2</v>
      </c>
      <c r="W314" s="133">
        <v>7.3</v>
      </c>
      <c r="X314" s="134">
        <v>32.299999999999997</v>
      </c>
      <c r="Y314" s="135">
        <v>79</v>
      </c>
      <c r="Z314" s="135">
        <v>44</v>
      </c>
      <c r="AA314" s="135">
        <v>44</v>
      </c>
      <c r="AB314" s="135">
        <v>28</v>
      </c>
      <c r="AC314" s="135">
        <v>36</v>
      </c>
      <c r="AD314" s="135">
        <v>8</v>
      </c>
      <c r="AE314" s="135">
        <v>26</v>
      </c>
      <c r="AF314" s="135">
        <v>30</v>
      </c>
      <c r="AG314" s="136">
        <v>81.707317073170728</v>
      </c>
      <c r="AH314" s="136">
        <v>25.609756097560975</v>
      </c>
      <c r="AI314" s="136">
        <v>149.5</v>
      </c>
    </row>
    <row r="315" spans="1:35" ht="15" customHeight="1" x14ac:dyDescent="0.2">
      <c r="A315" s="70">
        <v>313</v>
      </c>
      <c r="B315" s="128">
        <v>42278</v>
      </c>
      <c r="C315" s="129">
        <v>229</v>
      </c>
      <c r="D315" s="129">
        <v>38</v>
      </c>
      <c r="E315" s="130" t="s">
        <v>85</v>
      </c>
      <c r="F315" s="129" t="s">
        <v>305</v>
      </c>
      <c r="G315" s="130">
        <v>33.04</v>
      </c>
      <c r="H315" s="130">
        <v>29.05</v>
      </c>
      <c r="I315" s="130">
        <v>5.0999999999999996</v>
      </c>
      <c r="J315" s="130">
        <v>32.82</v>
      </c>
      <c r="K315" s="138">
        <v>81.3</v>
      </c>
      <c r="L315" s="138">
        <v>43.5</v>
      </c>
      <c r="M315" s="138">
        <v>40.799999999999997</v>
      </c>
      <c r="N315" s="136">
        <v>0</v>
      </c>
      <c r="O315" s="129">
        <v>50</v>
      </c>
      <c r="P315" s="129">
        <v>50</v>
      </c>
      <c r="Q315" s="129">
        <v>40</v>
      </c>
      <c r="R315" s="129">
        <v>170</v>
      </c>
      <c r="S315" s="129">
        <v>85</v>
      </c>
      <c r="T315" s="133">
        <v>73</v>
      </c>
      <c r="U315" s="133">
        <v>57.3</v>
      </c>
      <c r="V315" s="133">
        <v>136</v>
      </c>
      <c r="W315" s="133">
        <v>6.1</v>
      </c>
      <c r="X315" s="134">
        <v>36.4</v>
      </c>
      <c r="Y315" s="135">
        <v>76</v>
      </c>
      <c r="Z315" s="135">
        <v>42</v>
      </c>
      <c r="AA315" s="135">
        <v>36</v>
      </c>
      <c r="AB315" s="135">
        <v>19</v>
      </c>
      <c r="AC315" s="135">
        <v>26</v>
      </c>
      <c r="AD315" s="135">
        <v>11</v>
      </c>
      <c r="AE315" s="135">
        <v>20</v>
      </c>
      <c r="AF315" s="135">
        <v>44</v>
      </c>
      <c r="AG315" s="136">
        <v>87.341772151898738</v>
      </c>
      <c r="AH315" s="136">
        <v>39.24050632911392</v>
      </c>
      <c r="AI315" s="136">
        <v>174.83333333333334</v>
      </c>
    </row>
    <row r="316" spans="1:35" ht="15" customHeight="1" x14ac:dyDescent="0.2">
      <c r="A316" s="70">
        <v>314</v>
      </c>
      <c r="B316" s="128">
        <v>42283</v>
      </c>
      <c r="C316" s="129">
        <v>238</v>
      </c>
      <c r="D316" s="129">
        <v>39</v>
      </c>
      <c r="E316" s="130" t="s">
        <v>85</v>
      </c>
      <c r="F316" s="129" t="s">
        <v>305</v>
      </c>
      <c r="G316" s="130">
        <v>33.04</v>
      </c>
      <c r="H316" s="130">
        <v>29.05</v>
      </c>
      <c r="I316" s="130">
        <v>5.0999999999999996</v>
      </c>
      <c r="J316" s="130">
        <v>32.82</v>
      </c>
      <c r="K316" s="138">
        <v>89</v>
      </c>
      <c r="L316" s="138">
        <v>61.8</v>
      </c>
      <c r="M316" s="138">
        <v>64.900000000000006</v>
      </c>
      <c r="N316" s="136">
        <v>2.1000000000000001E-2</v>
      </c>
      <c r="O316" s="129">
        <v>70</v>
      </c>
      <c r="P316" s="129">
        <v>70</v>
      </c>
      <c r="Q316" s="129">
        <v>20.5</v>
      </c>
      <c r="R316" s="129">
        <v>121.9</v>
      </c>
      <c r="S316" s="129">
        <v>36.9</v>
      </c>
      <c r="T316" s="133">
        <v>85.4</v>
      </c>
      <c r="U316" s="133">
        <v>72.099999999999994</v>
      </c>
      <c r="V316" s="133">
        <v>163.69999999999999</v>
      </c>
      <c r="W316" s="133">
        <v>7.3</v>
      </c>
      <c r="X316" s="134">
        <v>33.299999999999997</v>
      </c>
      <c r="Y316" s="135">
        <v>83</v>
      </c>
      <c r="Z316" s="135">
        <v>45</v>
      </c>
      <c r="AA316" s="135">
        <v>42</v>
      </c>
      <c r="AB316" s="135">
        <v>32</v>
      </c>
      <c r="AC316" s="135">
        <v>37</v>
      </c>
      <c r="AD316" s="135">
        <v>5</v>
      </c>
      <c r="AE316" s="135">
        <v>10</v>
      </c>
      <c r="AF316" s="135">
        <v>48</v>
      </c>
      <c r="AG316" s="136">
        <v>86.666666666666671</v>
      </c>
      <c r="AH316" s="136">
        <v>36.986301369863014</v>
      </c>
      <c r="AI316" s="136" t="s">
        <v>63</v>
      </c>
    </row>
    <row r="317" spans="1:35" ht="15" customHeight="1" x14ac:dyDescent="0.2">
      <c r="A317" s="126"/>
      <c r="K317" s="32"/>
      <c r="L317" s="32"/>
      <c r="M317" s="32"/>
      <c r="N317" s="35"/>
    </row>
    <row r="318" spans="1:35" ht="15" customHeight="1" x14ac:dyDescent="0.2">
      <c r="A318" s="125"/>
      <c r="K318" s="32"/>
      <c r="L318" s="32"/>
      <c r="M318" s="32"/>
      <c r="N318" s="35"/>
    </row>
    <row r="319" spans="1:35" ht="15" customHeight="1" x14ac:dyDescent="0.2">
      <c r="A319" s="125"/>
      <c r="K319" s="32"/>
      <c r="L319" s="32"/>
      <c r="M319" s="32"/>
      <c r="N319" s="35"/>
    </row>
    <row r="320" spans="1:35" ht="15" customHeight="1" x14ac:dyDescent="0.2">
      <c r="A320" s="125"/>
      <c r="K320" s="32"/>
      <c r="L320" s="32"/>
      <c r="M320" s="32"/>
      <c r="N320" s="35"/>
    </row>
    <row r="321" spans="1:14" ht="15" customHeight="1" x14ac:dyDescent="0.2">
      <c r="A321" s="125"/>
      <c r="K321" s="32"/>
      <c r="L321" s="32"/>
      <c r="M321" s="32"/>
      <c r="N321" s="35"/>
    </row>
    <row r="322" spans="1:14" ht="15" customHeight="1" x14ac:dyDescent="0.2">
      <c r="A322" s="125"/>
      <c r="K322" s="32"/>
      <c r="L322" s="32"/>
      <c r="M322" s="32"/>
      <c r="N322" s="35"/>
    </row>
    <row r="323" spans="1:14" ht="15" customHeight="1" x14ac:dyDescent="0.2">
      <c r="A323" s="125"/>
      <c r="K323" s="32"/>
      <c r="L323" s="32"/>
      <c r="M323" s="32"/>
      <c r="N323" s="35"/>
    </row>
    <row r="324" spans="1:14" ht="15" customHeight="1" x14ac:dyDescent="0.2">
      <c r="A324" s="125"/>
      <c r="K324" s="32"/>
      <c r="L324" s="32"/>
      <c r="M324" s="32"/>
      <c r="N324" s="35"/>
    </row>
    <row r="325" spans="1:14" ht="15" customHeight="1" x14ac:dyDescent="0.2">
      <c r="A325" s="125"/>
      <c r="K325" s="32"/>
      <c r="L325" s="32"/>
      <c r="M325" s="32"/>
      <c r="N325" s="35"/>
    </row>
    <row r="326" spans="1:14" ht="15" customHeight="1" x14ac:dyDescent="0.2">
      <c r="A326" s="125"/>
      <c r="K326" s="32"/>
      <c r="L326" s="32"/>
      <c r="M326" s="32"/>
      <c r="N326" s="35"/>
    </row>
    <row r="327" spans="1:14" ht="15" customHeight="1" x14ac:dyDescent="0.2">
      <c r="A327" s="125"/>
      <c r="K327" s="32"/>
      <c r="L327" s="32"/>
      <c r="M327" s="32"/>
      <c r="N327" s="35"/>
    </row>
    <row r="328" spans="1:14" ht="15" customHeight="1" x14ac:dyDescent="0.2">
      <c r="K328" s="32"/>
      <c r="L328" s="32"/>
      <c r="M328" s="32"/>
      <c r="N328" s="35"/>
    </row>
    <row r="329" spans="1:14" ht="15" customHeight="1" x14ac:dyDescent="0.2">
      <c r="K329" s="32"/>
      <c r="L329" s="32"/>
      <c r="M329" s="32"/>
      <c r="N329" s="35"/>
    </row>
    <row r="330" spans="1:14" ht="15" customHeight="1" x14ac:dyDescent="0.2">
      <c r="K330" s="32"/>
      <c r="L330" s="32"/>
      <c r="M330" s="32"/>
      <c r="N330" s="35"/>
    </row>
    <row r="331" spans="1:14" ht="15" customHeight="1" x14ac:dyDescent="0.2">
      <c r="K331" s="32"/>
      <c r="L331" s="32"/>
      <c r="M331" s="32"/>
      <c r="N331" s="35"/>
    </row>
    <row r="332" spans="1:14" ht="15" customHeight="1" x14ac:dyDescent="0.2">
      <c r="K332" s="32"/>
      <c r="L332" s="32"/>
      <c r="M332" s="32"/>
      <c r="N332" s="35"/>
    </row>
    <row r="333" spans="1:14" ht="15" customHeight="1" x14ac:dyDescent="0.2">
      <c r="K333" s="32"/>
      <c r="L333" s="32"/>
      <c r="M333" s="32"/>
      <c r="N333" s="35"/>
    </row>
    <row r="334" spans="1:14" ht="15" customHeight="1" x14ac:dyDescent="0.2">
      <c r="K334" s="32"/>
      <c r="L334" s="32"/>
      <c r="M334" s="32"/>
      <c r="N334" s="35"/>
    </row>
    <row r="335" spans="1:14" ht="15" customHeight="1" x14ac:dyDescent="0.2">
      <c r="K335" s="32"/>
      <c r="L335" s="32"/>
      <c r="M335" s="32"/>
      <c r="N335" s="35"/>
    </row>
    <row r="336" spans="1:14" ht="15" customHeight="1" x14ac:dyDescent="0.2">
      <c r="K336" s="32"/>
      <c r="L336" s="32"/>
      <c r="M336" s="32"/>
      <c r="N336" s="35"/>
    </row>
    <row r="337" spans="11:14" ht="15" customHeight="1" x14ac:dyDescent="0.2">
      <c r="K337" s="32"/>
      <c r="L337" s="32"/>
      <c r="M337" s="32"/>
      <c r="N337" s="35"/>
    </row>
    <row r="338" spans="11:14" ht="15" customHeight="1" x14ac:dyDescent="0.2">
      <c r="K338" s="32"/>
      <c r="L338" s="32"/>
      <c r="M338" s="32"/>
      <c r="N338" s="35"/>
    </row>
    <row r="339" spans="11:14" ht="15" customHeight="1" x14ac:dyDescent="0.2">
      <c r="K339" s="32"/>
      <c r="L339" s="32"/>
      <c r="M339" s="32"/>
      <c r="N339" s="35"/>
    </row>
    <row r="340" spans="11:14" ht="15" customHeight="1" x14ac:dyDescent="0.2">
      <c r="K340" s="32"/>
      <c r="L340" s="32"/>
      <c r="M340" s="32"/>
      <c r="N340" s="35"/>
    </row>
    <row r="341" spans="11:14" ht="15" customHeight="1" x14ac:dyDescent="0.2">
      <c r="K341" s="32"/>
      <c r="L341" s="32"/>
      <c r="M341" s="32"/>
      <c r="N341" s="35"/>
    </row>
    <row r="342" spans="11:14" ht="15" customHeight="1" x14ac:dyDescent="0.2">
      <c r="K342" s="32"/>
      <c r="L342" s="32"/>
      <c r="M342" s="32"/>
      <c r="N342" s="35"/>
    </row>
    <row r="343" spans="11:14" ht="15" customHeight="1" x14ac:dyDescent="0.2">
      <c r="K343" s="32"/>
      <c r="L343" s="32"/>
      <c r="M343" s="32"/>
      <c r="N343" s="35"/>
    </row>
    <row r="344" spans="11:14" ht="15" customHeight="1" x14ac:dyDescent="0.2">
      <c r="K344" s="32"/>
      <c r="L344" s="32"/>
      <c r="M344" s="32"/>
      <c r="N344" s="35"/>
    </row>
    <row r="345" spans="11:14" ht="15" customHeight="1" x14ac:dyDescent="0.2">
      <c r="K345" s="32"/>
      <c r="L345" s="32"/>
      <c r="M345" s="32"/>
      <c r="N345" s="35"/>
    </row>
    <row r="346" spans="11:14" ht="15" customHeight="1" x14ac:dyDescent="0.2">
      <c r="K346" s="32"/>
      <c r="L346" s="32"/>
      <c r="M346" s="32"/>
      <c r="N346" s="35"/>
    </row>
    <row r="347" spans="11:14" ht="15" customHeight="1" x14ac:dyDescent="0.2">
      <c r="K347" s="32"/>
      <c r="L347" s="32"/>
      <c r="M347" s="32"/>
      <c r="N347" s="35"/>
    </row>
    <row r="348" spans="11:14" ht="15" customHeight="1" x14ac:dyDescent="0.2">
      <c r="K348" s="32"/>
      <c r="L348" s="32"/>
      <c r="M348" s="32"/>
      <c r="N348" s="35"/>
    </row>
    <row r="349" spans="11:14" ht="15" customHeight="1" x14ac:dyDescent="0.2">
      <c r="K349" s="32"/>
      <c r="L349" s="32"/>
      <c r="M349" s="32"/>
      <c r="N349" s="35"/>
    </row>
    <row r="350" spans="11:14" ht="15" customHeight="1" x14ac:dyDescent="0.2">
      <c r="K350" s="32"/>
      <c r="L350" s="32"/>
      <c r="M350" s="32"/>
      <c r="N350" s="35"/>
    </row>
    <row r="351" spans="11:14" ht="15" customHeight="1" x14ac:dyDescent="0.2">
      <c r="K351" s="32"/>
      <c r="L351" s="32"/>
      <c r="M351" s="32"/>
      <c r="N351" s="35"/>
    </row>
    <row r="352" spans="11:14" ht="15" customHeight="1" x14ac:dyDescent="0.2">
      <c r="K352" s="32"/>
      <c r="L352" s="32"/>
      <c r="M352" s="32"/>
      <c r="N352" s="35"/>
    </row>
    <row r="353" spans="11:14" ht="15" customHeight="1" x14ac:dyDescent="0.2">
      <c r="K353" s="32"/>
      <c r="L353" s="32"/>
      <c r="M353" s="32"/>
      <c r="N353" s="35"/>
    </row>
    <row r="354" spans="11:14" ht="15" customHeight="1" x14ac:dyDescent="0.2">
      <c r="K354" s="32"/>
      <c r="L354" s="32"/>
      <c r="M354" s="32"/>
      <c r="N354" s="35"/>
    </row>
    <row r="355" spans="11:14" ht="15" customHeight="1" x14ac:dyDescent="0.2">
      <c r="K355" s="32"/>
      <c r="L355" s="32"/>
      <c r="M355" s="32"/>
      <c r="N355" s="35"/>
    </row>
    <row r="356" spans="11:14" ht="15" customHeight="1" x14ac:dyDescent="0.2">
      <c r="K356" s="32"/>
      <c r="L356" s="32"/>
      <c r="M356" s="32"/>
      <c r="N356" s="35"/>
    </row>
    <row r="357" spans="11:14" ht="15" customHeight="1" x14ac:dyDescent="0.2">
      <c r="K357" s="32"/>
      <c r="L357" s="32"/>
      <c r="M357" s="32"/>
      <c r="N357" s="35"/>
    </row>
    <row r="358" spans="11:14" ht="15" customHeight="1" x14ac:dyDescent="0.2">
      <c r="K358" s="32"/>
      <c r="L358" s="32"/>
      <c r="M358" s="32"/>
      <c r="N358" s="35"/>
    </row>
    <row r="359" spans="11:14" ht="15" customHeight="1" x14ac:dyDescent="0.2">
      <c r="K359" s="32"/>
      <c r="L359" s="32"/>
      <c r="M359" s="32"/>
      <c r="N359" s="35"/>
    </row>
    <row r="360" spans="11:14" ht="15" customHeight="1" x14ac:dyDescent="0.2">
      <c r="K360" s="32"/>
      <c r="L360" s="32"/>
      <c r="M360" s="32"/>
      <c r="N360" s="35"/>
    </row>
    <row r="361" spans="11:14" ht="15" customHeight="1" x14ac:dyDescent="0.2">
      <c r="K361" s="32"/>
      <c r="L361" s="32"/>
      <c r="M361" s="32"/>
      <c r="N361" s="35"/>
    </row>
    <row r="362" spans="11:14" ht="15" customHeight="1" x14ac:dyDescent="0.2">
      <c r="K362" s="32"/>
      <c r="L362" s="32"/>
      <c r="M362" s="32"/>
      <c r="N362" s="35"/>
    </row>
    <row r="363" spans="11:14" ht="15" customHeight="1" x14ac:dyDescent="0.2">
      <c r="K363" s="32"/>
      <c r="L363" s="32"/>
      <c r="M363" s="32"/>
      <c r="N363" s="35"/>
    </row>
    <row r="364" spans="11:14" ht="15" customHeight="1" x14ac:dyDescent="0.2">
      <c r="K364" s="32"/>
      <c r="L364" s="32"/>
      <c r="M364" s="32"/>
      <c r="N364" s="35"/>
    </row>
    <row r="365" spans="11:14" ht="15" customHeight="1" x14ac:dyDescent="0.2">
      <c r="K365" s="32"/>
      <c r="L365" s="32"/>
      <c r="M365" s="32"/>
      <c r="N365" s="35"/>
    </row>
    <row r="366" spans="11:14" ht="15" customHeight="1" x14ac:dyDescent="0.2">
      <c r="K366" s="32"/>
      <c r="L366" s="32"/>
      <c r="M366" s="32"/>
      <c r="N366" s="35"/>
    </row>
    <row r="367" spans="11:14" ht="15" customHeight="1" x14ac:dyDescent="0.2">
      <c r="K367" s="32"/>
      <c r="L367" s="32"/>
      <c r="M367" s="32"/>
      <c r="N367" s="35"/>
    </row>
    <row r="368" spans="11:14" ht="15" customHeight="1" x14ac:dyDescent="0.2">
      <c r="K368" s="32"/>
      <c r="L368" s="32"/>
      <c r="M368" s="32"/>
      <c r="N368" s="35"/>
    </row>
    <row r="369" spans="11:14" ht="15" customHeight="1" x14ac:dyDescent="0.2">
      <c r="K369" s="32"/>
      <c r="L369" s="32"/>
      <c r="M369" s="32"/>
      <c r="N369" s="35"/>
    </row>
    <row r="370" spans="11:14" ht="15" customHeight="1" x14ac:dyDescent="0.2">
      <c r="K370" s="32"/>
      <c r="L370" s="32"/>
      <c r="M370" s="32"/>
      <c r="N370" s="35"/>
    </row>
    <row r="371" spans="11:14" ht="15" customHeight="1" x14ac:dyDescent="0.2">
      <c r="K371" s="32"/>
      <c r="L371" s="32"/>
      <c r="M371" s="32"/>
      <c r="N371" s="35"/>
    </row>
    <row r="372" spans="11:14" ht="15" customHeight="1" x14ac:dyDescent="0.2">
      <c r="K372" s="32"/>
      <c r="L372" s="32"/>
      <c r="M372" s="32"/>
      <c r="N372" s="35"/>
    </row>
    <row r="373" spans="11:14" ht="15" customHeight="1" x14ac:dyDescent="0.2">
      <c r="K373" s="32"/>
      <c r="L373" s="32"/>
      <c r="M373" s="32"/>
      <c r="N373" s="35"/>
    </row>
    <row r="374" spans="11:14" ht="15" customHeight="1" x14ac:dyDescent="0.2">
      <c r="K374" s="32"/>
      <c r="L374" s="32"/>
      <c r="M374" s="32"/>
      <c r="N374" s="35"/>
    </row>
    <row r="375" spans="11:14" ht="15" customHeight="1" x14ac:dyDescent="0.2">
      <c r="K375" s="32"/>
      <c r="L375" s="32"/>
      <c r="M375" s="32"/>
      <c r="N375" s="35"/>
    </row>
    <row r="376" spans="11:14" ht="15" customHeight="1" x14ac:dyDescent="0.2">
      <c r="K376" s="32"/>
      <c r="L376" s="32"/>
      <c r="M376" s="32"/>
      <c r="N376" s="35"/>
    </row>
    <row r="377" spans="11:14" ht="15" customHeight="1" x14ac:dyDescent="0.2">
      <c r="K377" s="32"/>
      <c r="L377" s="32"/>
      <c r="M377" s="32"/>
      <c r="N377" s="35"/>
    </row>
    <row r="378" spans="11:14" ht="15" customHeight="1" x14ac:dyDescent="0.2">
      <c r="K378" s="32"/>
      <c r="L378" s="32"/>
      <c r="M378" s="32"/>
      <c r="N378" s="35"/>
    </row>
    <row r="379" spans="11:14" ht="15" customHeight="1" x14ac:dyDescent="0.2">
      <c r="K379" s="32"/>
      <c r="L379" s="32"/>
      <c r="M379" s="32"/>
      <c r="N379" s="35"/>
    </row>
    <row r="380" spans="11:14" ht="15" customHeight="1" x14ac:dyDescent="0.2">
      <c r="K380" s="32"/>
      <c r="L380" s="32"/>
      <c r="M380" s="32"/>
      <c r="N380" s="35"/>
    </row>
    <row r="381" spans="11:14" ht="15" customHeight="1" x14ac:dyDescent="0.2">
      <c r="K381" s="32"/>
      <c r="L381" s="32"/>
      <c r="M381" s="32"/>
      <c r="N381" s="35"/>
    </row>
    <row r="382" spans="11:14" ht="15" customHeight="1" x14ac:dyDescent="0.2">
      <c r="K382" s="32"/>
      <c r="L382" s="32"/>
      <c r="M382" s="32"/>
      <c r="N382" s="35"/>
    </row>
    <row r="383" spans="11:14" ht="15" customHeight="1" x14ac:dyDescent="0.2">
      <c r="K383" s="32"/>
      <c r="L383" s="32"/>
      <c r="M383" s="32"/>
      <c r="N383" s="35"/>
    </row>
    <row r="384" spans="11:14" ht="15" customHeight="1" x14ac:dyDescent="0.2">
      <c r="K384" s="32"/>
      <c r="L384" s="32"/>
      <c r="M384" s="32"/>
      <c r="N384" s="35"/>
    </row>
    <row r="385" spans="11:14" ht="15" customHeight="1" x14ac:dyDescent="0.2">
      <c r="K385" s="32"/>
      <c r="L385" s="32"/>
      <c r="M385" s="32"/>
      <c r="N385" s="35"/>
    </row>
    <row r="386" spans="11:14" ht="15" customHeight="1" x14ac:dyDescent="0.2">
      <c r="K386" s="32"/>
      <c r="L386" s="32"/>
      <c r="M386" s="32"/>
      <c r="N386" s="35"/>
    </row>
    <row r="387" spans="11:14" ht="15" customHeight="1" x14ac:dyDescent="0.2">
      <c r="K387" s="32"/>
      <c r="L387" s="32"/>
      <c r="M387" s="32"/>
      <c r="N387" s="35"/>
    </row>
    <row r="388" spans="11:14" ht="15" customHeight="1" x14ac:dyDescent="0.2">
      <c r="K388" s="32"/>
      <c r="L388" s="32"/>
      <c r="M388" s="32"/>
      <c r="N388" s="35"/>
    </row>
    <row r="389" spans="11:14" ht="15" customHeight="1" x14ac:dyDescent="0.2">
      <c r="K389" s="32"/>
      <c r="L389" s="32"/>
      <c r="M389" s="32"/>
      <c r="N389" s="35"/>
    </row>
    <row r="390" spans="11:14" ht="15" customHeight="1" x14ac:dyDescent="0.2">
      <c r="K390" s="32"/>
      <c r="L390" s="32"/>
      <c r="M390" s="32"/>
      <c r="N390" s="35"/>
    </row>
    <row r="391" spans="11:14" ht="15" customHeight="1" x14ac:dyDescent="0.2">
      <c r="K391" s="32"/>
      <c r="L391" s="32"/>
      <c r="M391" s="32"/>
      <c r="N391" s="35"/>
    </row>
    <row r="392" spans="11:14" ht="15" customHeight="1" x14ac:dyDescent="0.2">
      <c r="K392" s="32"/>
      <c r="L392" s="32"/>
      <c r="M392" s="32"/>
      <c r="N392" s="35"/>
    </row>
    <row r="393" spans="11:14" ht="15" customHeight="1" x14ac:dyDescent="0.2">
      <c r="K393" s="32"/>
      <c r="L393" s="32"/>
      <c r="M393" s="32"/>
      <c r="N393" s="35"/>
    </row>
    <row r="394" spans="11:14" ht="15" customHeight="1" x14ac:dyDescent="0.2">
      <c r="K394" s="32"/>
      <c r="L394" s="32"/>
      <c r="M394" s="32"/>
      <c r="N394" s="35"/>
    </row>
    <row r="395" spans="11:14" ht="15" customHeight="1" x14ac:dyDescent="0.2">
      <c r="K395" s="32"/>
      <c r="L395" s="32"/>
      <c r="M395" s="32"/>
      <c r="N395" s="35"/>
    </row>
    <row r="396" spans="11:14" ht="15" customHeight="1" x14ac:dyDescent="0.2">
      <c r="K396" s="32"/>
      <c r="L396" s="32"/>
      <c r="M396" s="32"/>
      <c r="N396" s="35"/>
    </row>
    <row r="397" spans="11:14" ht="15" customHeight="1" x14ac:dyDescent="0.2">
      <c r="K397" s="32"/>
      <c r="L397" s="32"/>
      <c r="M397" s="32"/>
      <c r="N397" s="35"/>
    </row>
    <row r="398" spans="11:14" ht="15" customHeight="1" x14ac:dyDescent="0.2">
      <c r="K398" s="32"/>
      <c r="L398" s="32"/>
      <c r="M398" s="32"/>
      <c r="N398" s="35"/>
    </row>
    <row r="399" spans="11:14" ht="15" customHeight="1" x14ac:dyDescent="0.2">
      <c r="K399" s="32"/>
      <c r="L399" s="32"/>
      <c r="M399" s="32"/>
      <c r="N399" s="35"/>
    </row>
    <row r="400" spans="11:14" ht="15" customHeight="1" x14ac:dyDescent="0.2">
      <c r="K400" s="32"/>
      <c r="L400" s="32"/>
      <c r="M400" s="32"/>
      <c r="N400" s="35"/>
    </row>
    <row r="401" spans="11:14" ht="15" customHeight="1" x14ac:dyDescent="0.2">
      <c r="K401" s="32"/>
      <c r="L401" s="32"/>
      <c r="M401" s="32"/>
      <c r="N401" s="35"/>
    </row>
    <row r="402" spans="11:14" ht="15" customHeight="1" x14ac:dyDescent="0.2">
      <c r="K402" s="32"/>
      <c r="L402" s="32"/>
      <c r="M402" s="32"/>
      <c r="N402" s="35"/>
    </row>
    <row r="403" spans="11:14" ht="15" customHeight="1" x14ac:dyDescent="0.2">
      <c r="K403" s="32"/>
      <c r="L403" s="32"/>
      <c r="M403" s="32"/>
      <c r="N403" s="35"/>
    </row>
    <row r="404" spans="11:14" ht="15" customHeight="1" x14ac:dyDescent="0.2">
      <c r="K404" s="32"/>
      <c r="L404" s="32"/>
      <c r="M404" s="32"/>
      <c r="N404" s="35"/>
    </row>
    <row r="405" spans="11:14" ht="15" customHeight="1" x14ac:dyDescent="0.2">
      <c r="K405" s="32"/>
      <c r="L405" s="32"/>
      <c r="M405" s="32"/>
      <c r="N405" s="35"/>
    </row>
    <row r="406" spans="11:14" ht="15" customHeight="1" x14ac:dyDescent="0.2">
      <c r="K406" s="32"/>
      <c r="L406" s="32"/>
      <c r="M406" s="32"/>
      <c r="N406" s="35"/>
    </row>
    <row r="407" spans="11:14" ht="15" customHeight="1" x14ac:dyDescent="0.2">
      <c r="K407" s="32"/>
      <c r="L407" s="32"/>
      <c r="M407" s="32"/>
      <c r="N407" s="35"/>
    </row>
    <row r="408" spans="11:14" ht="15" customHeight="1" x14ac:dyDescent="0.2">
      <c r="K408" s="32"/>
      <c r="L408" s="32"/>
      <c r="M408" s="32"/>
      <c r="N408" s="35"/>
    </row>
    <row r="409" spans="11:14" ht="15" customHeight="1" x14ac:dyDescent="0.2">
      <c r="K409" s="32"/>
      <c r="L409" s="32"/>
      <c r="M409" s="32"/>
      <c r="N409" s="35"/>
    </row>
    <row r="410" spans="11:14" ht="15" customHeight="1" x14ac:dyDescent="0.2">
      <c r="K410" s="32"/>
      <c r="L410" s="32"/>
      <c r="M410" s="32"/>
      <c r="N410" s="35"/>
    </row>
    <row r="411" spans="11:14" ht="15" customHeight="1" x14ac:dyDescent="0.2">
      <c r="K411" s="32"/>
      <c r="L411" s="32"/>
      <c r="M411" s="32"/>
      <c r="N411" s="35"/>
    </row>
    <row r="412" spans="11:14" ht="15" customHeight="1" x14ac:dyDescent="0.2">
      <c r="K412" s="32"/>
      <c r="L412" s="32"/>
      <c r="M412" s="32"/>
      <c r="N412" s="35"/>
    </row>
    <row r="413" spans="11:14" ht="15" customHeight="1" x14ac:dyDescent="0.2">
      <c r="K413" s="32"/>
      <c r="L413" s="32"/>
      <c r="M413" s="32"/>
      <c r="N413" s="35"/>
    </row>
    <row r="414" spans="11:14" ht="15" customHeight="1" x14ac:dyDescent="0.2">
      <c r="K414" s="32"/>
      <c r="L414" s="32"/>
      <c r="M414" s="32"/>
      <c r="N414" s="35"/>
    </row>
    <row r="415" spans="11:14" ht="15" customHeight="1" x14ac:dyDescent="0.2">
      <c r="K415" s="32"/>
      <c r="L415" s="32"/>
      <c r="M415" s="32"/>
      <c r="N415" s="35"/>
    </row>
    <row r="416" spans="11:14" ht="15" customHeight="1" x14ac:dyDescent="0.2">
      <c r="K416" s="32"/>
      <c r="L416" s="32"/>
      <c r="M416" s="32"/>
      <c r="N416" s="35"/>
    </row>
    <row r="417" spans="11:14" ht="15" customHeight="1" x14ac:dyDescent="0.2">
      <c r="K417" s="32"/>
      <c r="L417" s="32"/>
      <c r="M417" s="32"/>
      <c r="N417" s="35"/>
    </row>
    <row r="418" spans="11:14" ht="15" customHeight="1" x14ac:dyDescent="0.2">
      <c r="K418" s="32"/>
      <c r="L418" s="32"/>
      <c r="M418" s="32"/>
      <c r="N418" s="35"/>
    </row>
    <row r="419" spans="11:14" ht="15" customHeight="1" x14ac:dyDescent="0.2">
      <c r="K419" s="32"/>
      <c r="L419" s="32"/>
      <c r="M419" s="32"/>
      <c r="N419" s="35"/>
    </row>
    <row r="420" spans="11:14" ht="15" customHeight="1" x14ac:dyDescent="0.2">
      <c r="K420" s="32"/>
      <c r="L420" s="32"/>
      <c r="M420" s="32"/>
      <c r="N420" s="35"/>
    </row>
    <row r="421" spans="11:14" ht="15" customHeight="1" x14ac:dyDescent="0.2">
      <c r="K421" s="32"/>
      <c r="L421" s="32"/>
      <c r="M421" s="32"/>
      <c r="N421" s="35"/>
    </row>
    <row r="422" spans="11:14" ht="15" customHeight="1" x14ac:dyDescent="0.2">
      <c r="K422" s="32"/>
      <c r="L422" s="32"/>
      <c r="M422" s="32"/>
      <c r="N422" s="35"/>
    </row>
    <row r="423" spans="11:14" ht="15" customHeight="1" x14ac:dyDescent="0.2">
      <c r="K423" s="32"/>
      <c r="L423" s="32"/>
      <c r="M423" s="32"/>
      <c r="N423" s="35"/>
    </row>
    <row r="424" spans="11:14" ht="15" customHeight="1" x14ac:dyDescent="0.2">
      <c r="K424" s="32"/>
      <c r="L424" s="32"/>
      <c r="M424" s="32"/>
      <c r="N424" s="35"/>
    </row>
    <row r="425" spans="11:14" ht="15" customHeight="1" x14ac:dyDescent="0.2">
      <c r="K425" s="32"/>
      <c r="L425" s="32"/>
      <c r="M425" s="32"/>
      <c r="N425" s="35"/>
    </row>
    <row r="426" spans="11:14" ht="15" customHeight="1" x14ac:dyDescent="0.2">
      <c r="K426" s="32"/>
      <c r="L426" s="32"/>
      <c r="M426" s="32"/>
      <c r="N426" s="35"/>
    </row>
    <row r="427" spans="11:14" ht="15" customHeight="1" x14ac:dyDescent="0.2">
      <c r="K427" s="32"/>
      <c r="L427" s="32"/>
      <c r="M427" s="32"/>
      <c r="N427" s="35"/>
    </row>
    <row r="428" spans="11:14" ht="15" customHeight="1" x14ac:dyDescent="0.2">
      <c r="K428" s="32"/>
      <c r="L428" s="32"/>
      <c r="M428" s="32"/>
      <c r="N428" s="35"/>
    </row>
    <row r="429" spans="11:14" ht="15" customHeight="1" x14ac:dyDescent="0.2">
      <c r="K429" s="32"/>
      <c r="L429" s="32"/>
      <c r="M429" s="32"/>
      <c r="N429" s="35"/>
    </row>
    <row r="430" spans="11:14" ht="15" customHeight="1" x14ac:dyDescent="0.2">
      <c r="K430" s="32"/>
      <c r="L430" s="32"/>
      <c r="M430" s="32"/>
      <c r="N430" s="35"/>
    </row>
    <row r="431" spans="11:14" ht="15" customHeight="1" x14ac:dyDescent="0.2">
      <c r="K431" s="32"/>
      <c r="L431" s="32"/>
      <c r="M431" s="32"/>
      <c r="N431" s="35"/>
    </row>
    <row r="432" spans="11:14" ht="15" customHeight="1" x14ac:dyDescent="0.2">
      <c r="K432" s="32"/>
      <c r="L432" s="32"/>
      <c r="M432" s="32"/>
      <c r="N432" s="35"/>
    </row>
    <row r="433" spans="11:14" ht="15" customHeight="1" x14ac:dyDescent="0.2">
      <c r="K433" s="32"/>
      <c r="L433" s="32"/>
      <c r="M433" s="32"/>
      <c r="N433" s="35"/>
    </row>
    <row r="434" spans="11:14" ht="15" customHeight="1" x14ac:dyDescent="0.2">
      <c r="K434" s="32"/>
      <c r="L434" s="32"/>
      <c r="M434" s="32"/>
      <c r="N434" s="35"/>
    </row>
    <row r="435" spans="11:14" ht="15" customHeight="1" x14ac:dyDescent="0.2">
      <c r="K435" s="32"/>
      <c r="L435" s="32"/>
      <c r="M435" s="32"/>
      <c r="N435" s="35"/>
    </row>
    <row r="436" spans="11:14" ht="15" customHeight="1" x14ac:dyDescent="0.2">
      <c r="K436" s="32"/>
      <c r="L436" s="32"/>
      <c r="M436" s="32"/>
      <c r="N436" s="35"/>
    </row>
    <row r="437" spans="11:14" ht="15" customHeight="1" x14ac:dyDescent="0.2">
      <c r="K437" s="32"/>
      <c r="L437" s="32"/>
      <c r="M437" s="32"/>
      <c r="N437" s="35"/>
    </row>
    <row r="438" spans="11:14" ht="15" customHeight="1" x14ac:dyDescent="0.2">
      <c r="K438" s="32"/>
      <c r="L438" s="32"/>
      <c r="M438" s="32"/>
      <c r="N438" s="35"/>
    </row>
    <row r="439" spans="11:14" ht="15" customHeight="1" x14ac:dyDescent="0.2">
      <c r="K439" s="32"/>
      <c r="L439" s="32"/>
      <c r="M439" s="32"/>
      <c r="N439" s="35"/>
    </row>
    <row r="440" spans="11:14" ht="15" customHeight="1" x14ac:dyDescent="0.2">
      <c r="K440" s="32"/>
      <c r="L440" s="32"/>
      <c r="M440" s="32"/>
      <c r="N440" s="35"/>
    </row>
    <row r="441" spans="11:14" ht="15" customHeight="1" x14ac:dyDescent="0.2">
      <c r="K441" s="32"/>
      <c r="L441" s="32"/>
      <c r="M441" s="32"/>
      <c r="N441" s="35"/>
    </row>
    <row r="442" spans="11:14" ht="15" customHeight="1" x14ac:dyDescent="0.2">
      <c r="K442" s="32"/>
      <c r="L442" s="32"/>
      <c r="M442" s="32"/>
      <c r="N442" s="35"/>
    </row>
    <row r="443" spans="11:14" ht="15" customHeight="1" x14ac:dyDescent="0.2">
      <c r="K443" s="32"/>
      <c r="L443" s="32"/>
      <c r="M443" s="32"/>
      <c r="N443" s="35"/>
    </row>
    <row r="444" spans="11:14" ht="15" customHeight="1" x14ac:dyDescent="0.2">
      <c r="K444" s="32"/>
      <c r="L444" s="32"/>
      <c r="M444" s="32"/>
      <c r="N444" s="35"/>
    </row>
    <row r="445" spans="11:14" ht="15" customHeight="1" x14ac:dyDescent="0.2">
      <c r="K445" s="32"/>
      <c r="L445" s="32"/>
      <c r="M445" s="32"/>
      <c r="N445" s="35"/>
    </row>
    <row r="446" spans="11:14" ht="15" customHeight="1" x14ac:dyDescent="0.2">
      <c r="K446" s="32"/>
      <c r="L446" s="32"/>
      <c r="M446" s="32"/>
      <c r="N446" s="35"/>
    </row>
    <row r="447" spans="11:14" ht="15" customHeight="1" x14ac:dyDescent="0.2">
      <c r="K447" s="32"/>
      <c r="L447" s="32"/>
      <c r="M447" s="32"/>
      <c r="N447" s="35"/>
    </row>
    <row r="448" spans="11:14" ht="15" customHeight="1" x14ac:dyDescent="0.2">
      <c r="K448" s="32"/>
      <c r="L448" s="32"/>
      <c r="M448" s="32"/>
      <c r="N448" s="35"/>
    </row>
    <row r="449" spans="11:14" ht="15" customHeight="1" x14ac:dyDescent="0.2">
      <c r="K449" s="32"/>
      <c r="L449" s="32"/>
      <c r="M449" s="32"/>
      <c r="N449" s="35"/>
    </row>
    <row r="450" spans="11:14" ht="15" customHeight="1" x14ac:dyDescent="0.2">
      <c r="K450" s="32"/>
      <c r="L450" s="32"/>
      <c r="M450" s="32"/>
      <c r="N450" s="35"/>
    </row>
    <row r="451" spans="11:14" ht="15" customHeight="1" x14ac:dyDescent="0.2">
      <c r="K451" s="32"/>
      <c r="L451" s="32"/>
      <c r="M451" s="32"/>
      <c r="N451" s="35"/>
    </row>
    <row r="452" spans="11:14" ht="15" customHeight="1" x14ac:dyDescent="0.2">
      <c r="K452" s="32"/>
      <c r="L452" s="32"/>
      <c r="M452" s="32"/>
      <c r="N452" s="35"/>
    </row>
    <row r="453" spans="11:14" ht="15" customHeight="1" x14ac:dyDescent="0.2">
      <c r="K453" s="32"/>
      <c r="L453" s="32"/>
      <c r="M453" s="32"/>
      <c r="N453" s="35"/>
    </row>
    <row r="454" spans="11:14" ht="15" customHeight="1" x14ac:dyDescent="0.2">
      <c r="K454" s="32"/>
      <c r="L454" s="32"/>
      <c r="M454" s="32"/>
      <c r="N454" s="35"/>
    </row>
    <row r="455" spans="11:14" ht="15" customHeight="1" x14ac:dyDescent="0.2">
      <c r="K455" s="32"/>
      <c r="L455" s="32"/>
      <c r="M455" s="32"/>
      <c r="N455" s="35"/>
    </row>
    <row r="456" spans="11:14" ht="15" customHeight="1" x14ac:dyDescent="0.2">
      <c r="K456" s="32"/>
      <c r="L456" s="32"/>
      <c r="M456" s="32"/>
      <c r="N456" s="35"/>
    </row>
    <row r="457" spans="11:14" ht="15" customHeight="1" x14ac:dyDescent="0.2">
      <c r="K457" s="32"/>
      <c r="L457" s="32"/>
      <c r="M457" s="32"/>
      <c r="N457" s="35"/>
    </row>
    <row r="458" spans="11:14" ht="15" customHeight="1" x14ac:dyDescent="0.2">
      <c r="K458" s="32"/>
      <c r="L458" s="32"/>
      <c r="M458" s="32"/>
      <c r="N458" s="35"/>
    </row>
    <row r="459" spans="11:14" ht="15" customHeight="1" x14ac:dyDescent="0.2">
      <c r="K459" s="32"/>
      <c r="L459" s="32"/>
      <c r="M459" s="32"/>
      <c r="N459" s="35"/>
    </row>
    <row r="460" spans="11:14" ht="15" customHeight="1" x14ac:dyDescent="0.2">
      <c r="K460" s="32"/>
      <c r="L460" s="32"/>
      <c r="M460" s="32"/>
      <c r="N460" s="35"/>
    </row>
    <row r="461" spans="11:14" ht="15" customHeight="1" x14ac:dyDescent="0.2">
      <c r="K461" s="32"/>
      <c r="L461" s="32"/>
      <c r="M461" s="32"/>
      <c r="N461" s="35"/>
    </row>
    <row r="462" spans="11:14" ht="15" customHeight="1" x14ac:dyDescent="0.2">
      <c r="K462" s="32"/>
      <c r="L462" s="32"/>
      <c r="M462" s="32"/>
      <c r="N462" s="35"/>
    </row>
    <row r="463" spans="11:14" ht="15" customHeight="1" x14ac:dyDescent="0.2">
      <c r="K463" s="32"/>
      <c r="L463" s="32"/>
      <c r="M463" s="32"/>
      <c r="N463" s="35"/>
    </row>
    <row r="464" spans="11:14" ht="15" customHeight="1" x14ac:dyDescent="0.2">
      <c r="K464" s="32"/>
      <c r="L464" s="32"/>
      <c r="M464" s="32"/>
      <c r="N464" s="35"/>
    </row>
    <row r="465" spans="11:14" ht="15" customHeight="1" x14ac:dyDescent="0.2">
      <c r="K465" s="32"/>
      <c r="L465" s="32"/>
      <c r="M465" s="32"/>
      <c r="N465" s="35"/>
    </row>
    <row r="466" spans="11:14" ht="15" customHeight="1" x14ac:dyDescent="0.2">
      <c r="K466" s="32"/>
      <c r="L466" s="32"/>
      <c r="M466" s="32"/>
      <c r="N466" s="35"/>
    </row>
    <row r="467" spans="11:14" ht="15" customHeight="1" x14ac:dyDescent="0.2">
      <c r="K467" s="32"/>
      <c r="L467" s="32"/>
      <c r="M467" s="32"/>
      <c r="N467" s="35"/>
    </row>
    <row r="468" spans="11:14" ht="15" customHeight="1" x14ac:dyDescent="0.2">
      <c r="K468" s="32"/>
      <c r="L468" s="32"/>
      <c r="M468" s="32"/>
      <c r="N468" s="35"/>
    </row>
    <row r="469" spans="11:14" ht="15" customHeight="1" x14ac:dyDescent="0.2">
      <c r="K469" s="32"/>
      <c r="L469" s="32"/>
      <c r="M469" s="32"/>
      <c r="N469" s="35"/>
    </row>
    <row r="470" spans="11:14" ht="15" customHeight="1" x14ac:dyDescent="0.2">
      <c r="K470" s="32"/>
      <c r="L470" s="32"/>
      <c r="M470" s="32"/>
      <c r="N470" s="35"/>
    </row>
    <row r="471" spans="11:14" ht="15" customHeight="1" x14ac:dyDescent="0.2">
      <c r="K471" s="32"/>
      <c r="L471" s="32"/>
      <c r="M471" s="32"/>
      <c r="N471" s="35"/>
    </row>
    <row r="472" spans="11:14" ht="15" customHeight="1" x14ac:dyDescent="0.2">
      <c r="K472" s="32"/>
      <c r="L472" s="32"/>
      <c r="M472" s="32"/>
      <c r="N472" s="35"/>
    </row>
    <row r="473" spans="11:14" ht="15" customHeight="1" x14ac:dyDescent="0.2">
      <c r="K473" s="32"/>
      <c r="L473" s="32"/>
      <c r="M473" s="32"/>
      <c r="N473" s="35"/>
    </row>
    <row r="474" spans="11:14" ht="15" customHeight="1" x14ac:dyDescent="0.2">
      <c r="K474" s="32"/>
      <c r="L474" s="32"/>
      <c r="M474" s="32"/>
      <c r="N474" s="35"/>
    </row>
    <row r="475" spans="11:14" ht="15" customHeight="1" x14ac:dyDescent="0.2">
      <c r="K475" s="32"/>
      <c r="L475" s="32"/>
      <c r="M475" s="32"/>
      <c r="N475" s="35"/>
    </row>
    <row r="476" spans="11:14" ht="15" customHeight="1" x14ac:dyDescent="0.2">
      <c r="K476" s="32"/>
      <c r="L476" s="32"/>
      <c r="M476" s="32"/>
      <c r="N476" s="35"/>
    </row>
    <row r="477" spans="11:14" ht="15" customHeight="1" x14ac:dyDescent="0.2">
      <c r="K477" s="32"/>
      <c r="L477" s="32"/>
      <c r="M477" s="32"/>
      <c r="N477" s="35"/>
    </row>
    <row r="478" spans="11:14" ht="15" customHeight="1" x14ac:dyDescent="0.2">
      <c r="K478" s="32"/>
      <c r="L478" s="32"/>
      <c r="M478" s="32"/>
      <c r="N478" s="35"/>
    </row>
    <row r="479" spans="11:14" ht="15" customHeight="1" x14ac:dyDescent="0.2">
      <c r="K479" s="32"/>
      <c r="L479" s="32"/>
      <c r="M479" s="32"/>
      <c r="N479" s="35"/>
    </row>
    <row r="480" spans="11:14" ht="15" customHeight="1" x14ac:dyDescent="0.2">
      <c r="K480" s="32"/>
      <c r="L480" s="32"/>
      <c r="M480" s="32"/>
      <c r="N480" s="35"/>
    </row>
    <row r="481" spans="11:14" ht="15" customHeight="1" x14ac:dyDescent="0.2">
      <c r="K481" s="32"/>
      <c r="L481" s="32"/>
      <c r="M481" s="32"/>
      <c r="N481" s="35"/>
    </row>
    <row r="482" spans="11:14" ht="15" customHeight="1" x14ac:dyDescent="0.2">
      <c r="K482" s="32"/>
      <c r="L482" s="32"/>
      <c r="M482" s="32"/>
      <c r="N482" s="35"/>
    </row>
    <row r="483" spans="11:14" ht="15" customHeight="1" x14ac:dyDescent="0.2">
      <c r="K483" s="32"/>
      <c r="L483" s="32"/>
      <c r="M483" s="32"/>
      <c r="N483" s="35"/>
    </row>
    <row r="484" spans="11:14" ht="15" customHeight="1" x14ac:dyDescent="0.2">
      <c r="K484" s="32"/>
      <c r="L484" s="32"/>
      <c r="M484" s="32"/>
      <c r="N484" s="35"/>
    </row>
    <row r="485" spans="11:14" ht="15" customHeight="1" x14ac:dyDescent="0.2">
      <c r="K485" s="32"/>
      <c r="L485" s="32"/>
      <c r="M485" s="32"/>
      <c r="N485" s="35"/>
    </row>
    <row r="486" spans="11:14" ht="15" customHeight="1" x14ac:dyDescent="0.2">
      <c r="K486" s="32"/>
      <c r="L486" s="32"/>
      <c r="M486" s="32"/>
      <c r="N486" s="35"/>
    </row>
    <row r="487" spans="11:14" ht="15" customHeight="1" x14ac:dyDescent="0.2">
      <c r="K487" s="32"/>
      <c r="L487" s="32"/>
      <c r="M487" s="32"/>
      <c r="N487" s="35"/>
    </row>
    <row r="488" spans="11:14" ht="15" customHeight="1" x14ac:dyDescent="0.2">
      <c r="K488" s="32"/>
      <c r="L488" s="32"/>
      <c r="M488" s="32"/>
      <c r="N488" s="35"/>
    </row>
    <row r="489" spans="11:14" ht="15" customHeight="1" x14ac:dyDescent="0.2">
      <c r="K489" s="32"/>
      <c r="L489" s="32"/>
      <c r="M489" s="32"/>
      <c r="N489" s="35"/>
    </row>
    <row r="490" spans="11:14" ht="15" customHeight="1" x14ac:dyDescent="0.2">
      <c r="K490" s="32"/>
      <c r="L490" s="32"/>
      <c r="M490" s="32"/>
      <c r="N490" s="35"/>
    </row>
    <row r="491" spans="11:14" ht="15" customHeight="1" x14ac:dyDescent="0.2">
      <c r="K491" s="32"/>
      <c r="L491" s="32"/>
      <c r="M491" s="32"/>
      <c r="N491" s="35"/>
    </row>
    <row r="492" spans="11:14" ht="15" customHeight="1" x14ac:dyDescent="0.2">
      <c r="K492" s="32"/>
      <c r="L492" s="32"/>
      <c r="M492" s="32"/>
      <c r="N492" s="35"/>
    </row>
    <row r="493" spans="11:14" ht="15" customHeight="1" x14ac:dyDescent="0.2">
      <c r="K493" s="32"/>
      <c r="L493" s="32"/>
      <c r="M493" s="32"/>
      <c r="N493" s="35"/>
    </row>
    <row r="494" spans="11:14" ht="15" customHeight="1" x14ac:dyDescent="0.2">
      <c r="K494" s="32"/>
      <c r="L494" s="32"/>
      <c r="M494" s="32"/>
      <c r="N494" s="35"/>
    </row>
    <row r="495" spans="11:14" ht="15" customHeight="1" x14ac:dyDescent="0.2">
      <c r="K495" s="32"/>
      <c r="L495" s="32"/>
      <c r="M495" s="32"/>
      <c r="N495" s="35"/>
    </row>
    <row r="496" spans="11:14" ht="15" customHeight="1" x14ac:dyDescent="0.2">
      <c r="K496" s="32"/>
      <c r="L496" s="32"/>
      <c r="M496" s="32"/>
      <c r="N496" s="35"/>
    </row>
    <row r="497" spans="11:14" ht="15" customHeight="1" x14ac:dyDescent="0.2">
      <c r="K497" s="32"/>
      <c r="L497" s="32"/>
      <c r="M497" s="32"/>
      <c r="N497" s="35"/>
    </row>
    <row r="498" spans="11:14" ht="15" customHeight="1" x14ac:dyDescent="0.2">
      <c r="K498" s="32"/>
      <c r="L498" s="32"/>
      <c r="M498" s="32"/>
      <c r="N498" s="35"/>
    </row>
    <row r="499" spans="11:14" ht="15" customHeight="1" x14ac:dyDescent="0.2">
      <c r="K499" s="32"/>
      <c r="L499" s="32"/>
      <c r="M499" s="32"/>
      <c r="N499" s="35"/>
    </row>
    <row r="500" spans="11:14" ht="15" customHeight="1" x14ac:dyDescent="0.2">
      <c r="K500" s="32"/>
      <c r="L500" s="32"/>
      <c r="M500" s="32"/>
      <c r="N500" s="35"/>
    </row>
    <row r="501" spans="11:14" ht="15" customHeight="1" x14ac:dyDescent="0.2">
      <c r="K501" s="32"/>
      <c r="L501" s="32"/>
      <c r="M501" s="32"/>
      <c r="N501" s="35"/>
    </row>
    <row r="502" spans="11:14" ht="15" customHeight="1" x14ac:dyDescent="0.2">
      <c r="K502" s="32"/>
      <c r="L502" s="32"/>
      <c r="M502" s="32"/>
      <c r="N502" s="35"/>
    </row>
    <row r="503" spans="11:14" ht="15" customHeight="1" x14ac:dyDescent="0.2">
      <c r="K503" s="32"/>
      <c r="L503" s="32"/>
      <c r="M503" s="32"/>
      <c r="N503" s="35"/>
    </row>
    <row r="504" spans="11:14" ht="15" customHeight="1" x14ac:dyDescent="0.2">
      <c r="K504" s="32"/>
      <c r="L504" s="32"/>
      <c r="M504" s="32"/>
      <c r="N504" s="35"/>
    </row>
    <row r="505" spans="11:14" ht="15" customHeight="1" x14ac:dyDescent="0.2">
      <c r="K505" s="32"/>
      <c r="L505" s="32"/>
      <c r="M505" s="32"/>
      <c r="N505" s="35"/>
    </row>
    <row r="506" spans="11:14" ht="15" customHeight="1" x14ac:dyDescent="0.2">
      <c r="K506" s="32"/>
      <c r="L506" s="32"/>
      <c r="M506" s="32"/>
      <c r="N506" s="35"/>
    </row>
    <row r="507" spans="11:14" ht="15" customHeight="1" x14ac:dyDescent="0.2">
      <c r="K507" s="32"/>
      <c r="L507" s="32"/>
      <c r="M507" s="32"/>
      <c r="N507" s="35"/>
    </row>
    <row r="508" spans="11:14" ht="15" customHeight="1" x14ac:dyDescent="0.2">
      <c r="K508" s="32"/>
      <c r="L508" s="32"/>
      <c r="M508" s="32"/>
      <c r="N508" s="35"/>
    </row>
    <row r="509" spans="11:14" ht="15" customHeight="1" x14ac:dyDescent="0.2">
      <c r="K509" s="32"/>
      <c r="L509" s="32"/>
      <c r="M509" s="32"/>
      <c r="N509" s="35"/>
    </row>
    <row r="510" spans="11:14" ht="15" customHeight="1" x14ac:dyDescent="0.2">
      <c r="K510" s="32"/>
      <c r="L510" s="32"/>
      <c r="M510" s="32"/>
      <c r="N510" s="35"/>
    </row>
    <row r="511" spans="11:14" ht="15" customHeight="1" x14ac:dyDescent="0.2">
      <c r="K511" s="32"/>
      <c r="L511" s="32"/>
      <c r="M511" s="32"/>
      <c r="N511" s="35"/>
    </row>
    <row r="512" spans="11:14" ht="15" customHeight="1" x14ac:dyDescent="0.2">
      <c r="K512" s="32"/>
      <c r="L512" s="32"/>
      <c r="M512" s="32"/>
      <c r="N512" s="35"/>
    </row>
    <row r="513" spans="11:14" ht="15" customHeight="1" x14ac:dyDescent="0.2">
      <c r="K513" s="32"/>
      <c r="L513" s="32"/>
      <c r="M513" s="32"/>
      <c r="N513" s="35"/>
    </row>
    <row r="514" spans="11:14" ht="15" customHeight="1" x14ac:dyDescent="0.2">
      <c r="K514" s="32"/>
      <c r="L514" s="32"/>
      <c r="M514" s="32"/>
      <c r="N514" s="35"/>
    </row>
    <row r="515" spans="11:14" ht="15" customHeight="1" x14ac:dyDescent="0.2">
      <c r="K515" s="32"/>
      <c r="L515" s="32"/>
      <c r="M515" s="32"/>
      <c r="N515" s="35"/>
    </row>
    <row r="516" spans="11:14" ht="15" customHeight="1" x14ac:dyDescent="0.2">
      <c r="K516" s="32"/>
      <c r="L516" s="32"/>
      <c r="M516" s="32"/>
      <c r="N516" s="35"/>
    </row>
    <row r="517" spans="11:14" ht="15" customHeight="1" x14ac:dyDescent="0.2">
      <c r="K517" s="32"/>
      <c r="L517" s="32"/>
      <c r="M517" s="32"/>
      <c r="N517" s="35"/>
    </row>
    <row r="518" spans="11:14" ht="15" customHeight="1" x14ac:dyDescent="0.2">
      <c r="K518" s="32"/>
      <c r="L518" s="32"/>
      <c r="M518" s="32"/>
      <c r="N518" s="35"/>
    </row>
    <row r="519" spans="11:14" ht="15" customHeight="1" x14ac:dyDescent="0.2">
      <c r="K519" s="32"/>
      <c r="L519" s="32"/>
      <c r="M519" s="32"/>
      <c r="N519" s="35"/>
    </row>
    <row r="520" spans="11:14" ht="15" customHeight="1" x14ac:dyDescent="0.2">
      <c r="K520" s="32"/>
      <c r="L520" s="32"/>
      <c r="M520" s="32"/>
      <c r="N520" s="35"/>
    </row>
    <row r="521" spans="11:14" ht="15" customHeight="1" x14ac:dyDescent="0.2">
      <c r="K521" s="32"/>
      <c r="L521" s="32"/>
      <c r="M521" s="32"/>
      <c r="N521" s="35"/>
    </row>
    <row r="522" spans="11:14" ht="15" customHeight="1" x14ac:dyDescent="0.2">
      <c r="K522" s="32"/>
      <c r="L522" s="32"/>
      <c r="M522" s="32"/>
      <c r="N522" s="35"/>
    </row>
    <row r="523" spans="11:14" ht="15" customHeight="1" x14ac:dyDescent="0.2">
      <c r="K523" s="32"/>
      <c r="L523" s="32"/>
      <c r="M523" s="32"/>
      <c r="N523" s="35"/>
    </row>
    <row r="524" spans="11:14" ht="15" customHeight="1" x14ac:dyDescent="0.2">
      <c r="K524" s="32"/>
      <c r="L524" s="32"/>
      <c r="M524" s="32"/>
      <c r="N524" s="35"/>
    </row>
    <row r="525" spans="11:14" ht="15" customHeight="1" x14ac:dyDescent="0.2">
      <c r="K525" s="32"/>
      <c r="L525" s="32"/>
      <c r="M525" s="32"/>
      <c r="N525" s="35"/>
    </row>
    <row r="526" spans="11:14" ht="15" customHeight="1" x14ac:dyDescent="0.2">
      <c r="K526" s="32"/>
      <c r="L526" s="32"/>
      <c r="M526" s="32"/>
      <c r="N526" s="35"/>
    </row>
    <row r="527" spans="11:14" ht="15" customHeight="1" x14ac:dyDescent="0.2">
      <c r="K527" s="32"/>
      <c r="L527" s="32"/>
      <c r="M527" s="32"/>
      <c r="N527" s="35"/>
    </row>
    <row r="528" spans="11:14" ht="15" customHeight="1" x14ac:dyDescent="0.2">
      <c r="K528" s="32"/>
      <c r="L528" s="32"/>
      <c r="M528" s="32"/>
      <c r="N528" s="35"/>
    </row>
    <row r="529" spans="11:14" ht="15" customHeight="1" x14ac:dyDescent="0.2">
      <c r="K529" s="32"/>
      <c r="L529" s="32"/>
      <c r="M529" s="32"/>
      <c r="N529" s="35"/>
    </row>
    <row r="530" spans="11:14" ht="15" customHeight="1" x14ac:dyDescent="0.2">
      <c r="K530" s="32"/>
      <c r="L530" s="32"/>
      <c r="M530" s="32"/>
      <c r="N530" s="35"/>
    </row>
    <row r="531" spans="11:14" ht="15" customHeight="1" x14ac:dyDescent="0.2">
      <c r="K531" s="32"/>
      <c r="L531" s="32"/>
      <c r="M531" s="32"/>
      <c r="N531" s="35"/>
    </row>
    <row r="532" spans="11:14" ht="15" customHeight="1" x14ac:dyDescent="0.2">
      <c r="K532" s="32"/>
      <c r="L532" s="32"/>
      <c r="M532" s="32"/>
      <c r="N532" s="35"/>
    </row>
    <row r="533" spans="11:14" ht="15" customHeight="1" x14ac:dyDescent="0.2">
      <c r="K533" s="32"/>
      <c r="L533" s="32"/>
      <c r="M533" s="32"/>
      <c r="N533" s="35"/>
    </row>
    <row r="534" spans="11:14" ht="15" customHeight="1" x14ac:dyDescent="0.2">
      <c r="K534" s="32"/>
      <c r="L534" s="32"/>
      <c r="M534" s="32"/>
      <c r="N534" s="35"/>
    </row>
    <row r="535" spans="11:14" ht="15" customHeight="1" x14ac:dyDescent="0.2">
      <c r="K535" s="32"/>
      <c r="L535" s="32"/>
      <c r="M535" s="32"/>
      <c r="N535" s="35"/>
    </row>
    <row r="536" spans="11:14" ht="15" customHeight="1" x14ac:dyDescent="0.2">
      <c r="K536" s="32"/>
      <c r="L536" s="32"/>
      <c r="M536" s="32"/>
      <c r="N536" s="35"/>
    </row>
    <row r="537" spans="11:14" ht="15" customHeight="1" x14ac:dyDescent="0.2">
      <c r="K537" s="32"/>
      <c r="L537" s="32"/>
      <c r="M537" s="32"/>
      <c r="N537" s="35"/>
    </row>
    <row r="538" spans="11:14" ht="15" customHeight="1" x14ac:dyDescent="0.2">
      <c r="K538" s="32"/>
      <c r="L538" s="32"/>
      <c r="M538" s="32"/>
      <c r="N538" s="35"/>
    </row>
    <row r="539" spans="11:14" ht="15" customHeight="1" x14ac:dyDescent="0.2">
      <c r="K539" s="32"/>
      <c r="L539" s="32"/>
      <c r="M539" s="32"/>
      <c r="N539" s="35"/>
    </row>
    <row r="540" spans="11:14" ht="15" customHeight="1" x14ac:dyDescent="0.2">
      <c r="K540" s="32"/>
      <c r="L540" s="32"/>
      <c r="M540" s="32"/>
      <c r="N540" s="35"/>
    </row>
    <row r="541" spans="11:14" ht="15" customHeight="1" x14ac:dyDescent="0.2">
      <c r="K541" s="32"/>
      <c r="L541" s="32"/>
      <c r="M541" s="32"/>
      <c r="N541" s="35"/>
    </row>
    <row r="542" spans="11:14" ht="15" customHeight="1" x14ac:dyDescent="0.2">
      <c r="K542" s="32"/>
      <c r="L542" s="32"/>
      <c r="M542" s="32"/>
      <c r="N542" s="35"/>
    </row>
    <row r="543" spans="11:14" ht="15" customHeight="1" x14ac:dyDescent="0.2">
      <c r="K543" s="32"/>
      <c r="L543" s="32"/>
      <c r="M543" s="32"/>
      <c r="N543" s="35"/>
    </row>
    <row r="544" spans="11:14" ht="15" customHeight="1" x14ac:dyDescent="0.2">
      <c r="K544" s="32"/>
      <c r="L544" s="32"/>
      <c r="M544" s="32"/>
      <c r="N544" s="35"/>
    </row>
    <row r="545" spans="11:14" ht="15" customHeight="1" x14ac:dyDescent="0.2">
      <c r="K545" s="32"/>
      <c r="L545" s="32"/>
      <c r="M545" s="32"/>
      <c r="N545" s="35"/>
    </row>
    <row r="546" spans="11:14" ht="15" customHeight="1" x14ac:dyDescent="0.2">
      <c r="K546" s="32"/>
      <c r="L546" s="32"/>
      <c r="M546" s="32"/>
      <c r="N546" s="35"/>
    </row>
    <row r="547" spans="11:14" ht="15" customHeight="1" x14ac:dyDescent="0.2">
      <c r="K547" s="32"/>
      <c r="L547" s="32"/>
      <c r="M547" s="32"/>
      <c r="N547" s="35"/>
    </row>
    <row r="548" spans="11:14" ht="15" customHeight="1" x14ac:dyDescent="0.2">
      <c r="K548" s="32"/>
      <c r="L548" s="32"/>
      <c r="M548" s="32"/>
      <c r="N548" s="35"/>
    </row>
    <row r="549" spans="11:14" ht="15" customHeight="1" x14ac:dyDescent="0.2">
      <c r="K549" s="32"/>
      <c r="L549" s="32"/>
      <c r="M549" s="32"/>
      <c r="N549" s="35"/>
    </row>
    <row r="550" spans="11:14" ht="15" customHeight="1" x14ac:dyDescent="0.2">
      <c r="K550" s="32"/>
      <c r="L550" s="32"/>
      <c r="M550" s="32"/>
      <c r="N550" s="35"/>
    </row>
    <row r="551" spans="11:14" ht="15" customHeight="1" x14ac:dyDescent="0.2">
      <c r="K551" s="32"/>
      <c r="L551" s="32"/>
      <c r="M551" s="32"/>
      <c r="N551" s="35"/>
    </row>
    <row r="552" spans="11:14" ht="15" customHeight="1" x14ac:dyDescent="0.2">
      <c r="K552" s="32"/>
      <c r="L552" s="32"/>
      <c r="M552" s="32"/>
      <c r="N552" s="35"/>
    </row>
    <row r="553" spans="11:14" ht="15" customHeight="1" x14ac:dyDescent="0.2">
      <c r="K553" s="32"/>
      <c r="L553" s="32"/>
      <c r="M553" s="32"/>
      <c r="N553" s="35"/>
    </row>
    <row r="554" spans="11:14" ht="15" customHeight="1" x14ac:dyDescent="0.2">
      <c r="K554" s="32"/>
      <c r="L554" s="32"/>
      <c r="M554" s="32"/>
      <c r="N554" s="35"/>
    </row>
    <row r="555" spans="11:14" ht="15" customHeight="1" x14ac:dyDescent="0.2">
      <c r="K555" s="32"/>
      <c r="L555" s="32"/>
      <c r="M555" s="32"/>
      <c r="N555" s="35"/>
    </row>
    <row r="556" spans="11:14" ht="15" customHeight="1" x14ac:dyDescent="0.2">
      <c r="K556" s="32"/>
      <c r="L556" s="32"/>
      <c r="M556" s="32"/>
      <c r="N556" s="35"/>
    </row>
    <row r="557" spans="11:14" ht="15" customHeight="1" x14ac:dyDescent="0.2">
      <c r="K557" s="32"/>
      <c r="L557" s="32"/>
      <c r="M557" s="32"/>
      <c r="N557" s="35"/>
    </row>
    <row r="558" spans="11:14" ht="15" customHeight="1" x14ac:dyDescent="0.2">
      <c r="K558" s="32"/>
      <c r="L558" s="32"/>
      <c r="M558" s="32"/>
      <c r="N558" s="35"/>
    </row>
    <row r="559" spans="11:14" ht="15" customHeight="1" x14ac:dyDescent="0.2">
      <c r="K559" s="32"/>
      <c r="L559" s="32"/>
      <c r="M559" s="32"/>
      <c r="N559" s="35"/>
    </row>
    <row r="560" spans="11:14" ht="15" customHeight="1" x14ac:dyDescent="0.2">
      <c r="K560" s="32"/>
      <c r="L560" s="32"/>
      <c r="M560" s="32"/>
      <c r="N560" s="35"/>
    </row>
    <row r="561" spans="11:14" ht="15" customHeight="1" x14ac:dyDescent="0.2">
      <c r="K561" s="32"/>
      <c r="L561" s="32"/>
      <c r="M561" s="32"/>
      <c r="N561" s="35"/>
    </row>
    <row r="562" spans="11:14" ht="15" customHeight="1" x14ac:dyDescent="0.2">
      <c r="K562" s="32"/>
      <c r="L562" s="32"/>
      <c r="M562" s="32"/>
      <c r="N562" s="35"/>
    </row>
    <row r="563" spans="11:14" ht="15" customHeight="1" x14ac:dyDescent="0.2">
      <c r="K563" s="32"/>
      <c r="L563" s="32"/>
      <c r="M563" s="32"/>
      <c r="N563" s="35"/>
    </row>
    <row r="564" spans="11:14" ht="15" customHeight="1" x14ac:dyDescent="0.2">
      <c r="K564" s="32"/>
      <c r="L564" s="32"/>
      <c r="M564" s="32"/>
      <c r="N564" s="35"/>
    </row>
    <row r="565" spans="11:14" ht="15" customHeight="1" x14ac:dyDescent="0.2">
      <c r="K565" s="32"/>
      <c r="L565" s="32"/>
      <c r="M565" s="32"/>
      <c r="N565" s="35"/>
    </row>
    <row r="566" spans="11:14" ht="15" customHeight="1" x14ac:dyDescent="0.2">
      <c r="K566" s="32"/>
      <c r="L566" s="32"/>
      <c r="M566" s="32"/>
      <c r="N566" s="35"/>
    </row>
    <row r="567" spans="11:14" ht="15" customHeight="1" x14ac:dyDescent="0.2">
      <c r="K567" s="32"/>
      <c r="L567" s="32"/>
      <c r="M567" s="32"/>
      <c r="N567" s="35"/>
    </row>
    <row r="568" spans="11:14" ht="15" customHeight="1" x14ac:dyDescent="0.2">
      <c r="K568" s="32"/>
      <c r="L568" s="32"/>
      <c r="M568" s="32"/>
      <c r="N568" s="35"/>
    </row>
    <row r="569" spans="11:14" ht="15" customHeight="1" x14ac:dyDescent="0.2">
      <c r="K569" s="32"/>
      <c r="L569" s="32"/>
      <c r="M569" s="32"/>
      <c r="N569" s="35"/>
    </row>
    <row r="570" spans="11:14" ht="15" customHeight="1" x14ac:dyDescent="0.2">
      <c r="K570" s="32"/>
      <c r="L570" s="32"/>
      <c r="M570" s="32"/>
      <c r="N570" s="35"/>
    </row>
    <row r="571" spans="11:14" ht="15" customHeight="1" x14ac:dyDescent="0.2">
      <c r="K571" s="32"/>
      <c r="L571" s="32"/>
      <c r="M571" s="32"/>
      <c r="N571" s="35"/>
    </row>
    <row r="572" spans="11:14" ht="15" customHeight="1" x14ac:dyDescent="0.2">
      <c r="K572" s="32"/>
      <c r="L572" s="32"/>
      <c r="M572" s="32"/>
      <c r="N572" s="35"/>
    </row>
    <row r="573" spans="11:14" ht="15" customHeight="1" x14ac:dyDescent="0.2">
      <c r="K573" s="32"/>
      <c r="L573" s="32"/>
      <c r="M573" s="32"/>
      <c r="N573" s="35"/>
    </row>
    <row r="574" spans="11:14" ht="15" customHeight="1" x14ac:dyDescent="0.2">
      <c r="K574" s="32"/>
      <c r="L574" s="32"/>
      <c r="M574" s="32"/>
      <c r="N574" s="35"/>
    </row>
    <row r="575" spans="11:14" ht="15" customHeight="1" x14ac:dyDescent="0.2">
      <c r="K575" s="32"/>
      <c r="L575" s="32"/>
      <c r="M575" s="32"/>
      <c r="N575" s="35"/>
    </row>
    <row r="576" spans="11:14" ht="15" customHeight="1" x14ac:dyDescent="0.2">
      <c r="K576" s="32"/>
      <c r="L576" s="32"/>
      <c r="M576" s="32"/>
      <c r="N576" s="35"/>
    </row>
    <row r="577" spans="11:14" ht="15" customHeight="1" x14ac:dyDescent="0.2">
      <c r="K577" s="32"/>
      <c r="L577" s="32"/>
      <c r="M577" s="32"/>
      <c r="N577" s="35"/>
    </row>
    <row r="578" spans="11:14" ht="15" customHeight="1" x14ac:dyDescent="0.2">
      <c r="K578" s="32"/>
      <c r="L578" s="32"/>
      <c r="M578" s="32"/>
      <c r="N578" s="35"/>
    </row>
    <row r="579" spans="11:14" ht="15" customHeight="1" x14ac:dyDescent="0.2">
      <c r="K579" s="32"/>
      <c r="L579" s="32"/>
      <c r="M579" s="32"/>
      <c r="N579" s="35"/>
    </row>
    <row r="580" spans="11:14" ht="15" customHeight="1" x14ac:dyDescent="0.2">
      <c r="K580" s="32"/>
      <c r="L580" s="32"/>
      <c r="M580" s="32"/>
      <c r="N580" s="35"/>
    </row>
    <row r="581" spans="11:14" ht="15" customHeight="1" x14ac:dyDescent="0.2">
      <c r="K581" s="32"/>
      <c r="L581" s="32"/>
      <c r="M581" s="32"/>
      <c r="N581" s="35"/>
    </row>
    <row r="582" spans="11:14" ht="15" customHeight="1" x14ac:dyDescent="0.2">
      <c r="K582" s="32"/>
      <c r="L582" s="32"/>
      <c r="M582" s="32"/>
      <c r="N582" s="35"/>
    </row>
    <row r="583" spans="11:14" ht="15" customHeight="1" x14ac:dyDescent="0.2">
      <c r="K583" s="32"/>
      <c r="L583" s="32"/>
      <c r="M583" s="32"/>
      <c r="N583" s="35"/>
    </row>
    <row r="584" spans="11:14" ht="15" customHeight="1" x14ac:dyDescent="0.2">
      <c r="K584" s="32"/>
      <c r="L584" s="32"/>
      <c r="M584" s="32"/>
      <c r="N584" s="35"/>
    </row>
    <row r="585" spans="11:14" ht="15" customHeight="1" x14ac:dyDescent="0.2">
      <c r="K585" s="32"/>
      <c r="L585" s="32"/>
      <c r="M585" s="32"/>
      <c r="N585" s="35"/>
    </row>
    <row r="586" spans="11:14" ht="15" customHeight="1" x14ac:dyDescent="0.2">
      <c r="K586" s="32"/>
      <c r="L586" s="32"/>
      <c r="M586" s="32"/>
      <c r="N586" s="35"/>
    </row>
    <row r="587" spans="11:14" ht="15" customHeight="1" x14ac:dyDescent="0.2">
      <c r="K587" s="32"/>
      <c r="L587" s="32"/>
      <c r="M587" s="32"/>
      <c r="N587" s="35"/>
    </row>
    <row r="588" spans="11:14" ht="15" customHeight="1" x14ac:dyDescent="0.2">
      <c r="K588" s="32"/>
      <c r="L588" s="32"/>
      <c r="M588" s="32"/>
      <c r="N588" s="35"/>
    </row>
    <row r="589" spans="11:14" ht="15" customHeight="1" x14ac:dyDescent="0.2">
      <c r="K589" s="32"/>
      <c r="L589" s="32"/>
      <c r="M589" s="32"/>
      <c r="N589" s="35"/>
    </row>
    <row r="590" spans="11:14" ht="15" customHeight="1" x14ac:dyDescent="0.2">
      <c r="K590" s="32"/>
      <c r="L590" s="32"/>
      <c r="M590" s="32"/>
      <c r="N590" s="35"/>
    </row>
    <row r="591" spans="11:14" ht="15" customHeight="1" x14ac:dyDescent="0.2">
      <c r="K591" s="32"/>
      <c r="L591" s="32"/>
      <c r="M591" s="32"/>
      <c r="N591" s="35"/>
    </row>
    <row r="592" spans="11:14" ht="15" customHeight="1" x14ac:dyDescent="0.2">
      <c r="K592" s="32"/>
      <c r="L592" s="32"/>
      <c r="M592" s="32"/>
      <c r="N592" s="35"/>
    </row>
    <row r="593" spans="11:14" ht="15" customHeight="1" x14ac:dyDescent="0.2">
      <c r="K593" s="32"/>
      <c r="L593" s="32"/>
      <c r="M593" s="32"/>
      <c r="N593" s="35"/>
    </row>
    <row r="594" spans="11:14" ht="15" customHeight="1" x14ac:dyDescent="0.2">
      <c r="K594" s="32"/>
      <c r="L594" s="32"/>
      <c r="M594" s="32"/>
      <c r="N594" s="35"/>
    </row>
    <row r="595" spans="11:14" ht="15" customHeight="1" x14ac:dyDescent="0.2">
      <c r="K595" s="32"/>
      <c r="L595" s="32"/>
      <c r="M595" s="32"/>
      <c r="N595" s="35"/>
    </row>
    <row r="596" spans="11:14" ht="15" customHeight="1" x14ac:dyDescent="0.2">
      <c r="K596" s="32"/>
      <c r="L596" s="32"/>
      <c r="M596" s="32"/>
      <c r="N596" s="35"/>
    </row>
    <row r="597" spans="11:14" ht="15" customHeight="1" x14ac:dyDescent="0.2">
      <c r="K597" s="32"/>
      <c r="L597" s="32"/>
      <c r="M597" s="32"/>
      <c r="N597" s="35"/>
    </row>
    <row r="598" spans="11:14" ht="15" customHeight="1" x14ac:dyDescent="0.2">
      <c r="K598" s="32"/>
      <c r="L598" s="32"/>
      <c r="M598" s="32"/>
      <c r="N598" s="35"/>
    </row>
    <row r="599" spans="11:14" ht="15" customHeight="1" x14ac:dyDescent="0.2">
      <c r="K599" s="32"/>
      <c r="L599" s="32"/>
      <c r="M599" s="32"/>
      <c r="N599" s="35"/>
    </row>
    <row r="600" spans="11:14" ht="15" customHeight="1" x14ac:dyDescent="0.2">
      <c r="K600" s="32"/>
      <c r="L600" s="32"/>
      <c r="M600" s="32"/>
      <c r="N600" s="35"/>
    </row>
    <row r="601" spans="11:14" ht="15" customHeight="1" x14ac:dyDescent="0.2">
      <c r="K601" s="32"/>
      <c r="L601" s="32"/>
      <c r="M601" s="32"/>
      <c r="N601" s="35"/>
    </row>
    <row r="602" spans="11:14" ht="15" customHeight="1" x14ac:dyDescent="0.2">
      <c r="K602" s="32"/>
      <c r="L602" s="32"/>
      <c r="M602" s="32"/>
      <c r="N602" s="35"/>
    </row>
    <row r="603" spans="11:14" ht="15" customHeight="1" x14ac:dyDescent="0.2">
      <c r="K603" s="32"/>
      <c r="L603" s="32"/>
      <c r="M603" s="32"/>
      <c r="N603" s="35"/>
    </row>
    <row r="604" spans="11:14" ht="15" customHeight="1" x14ac:dyDescent="0.2">
      <c r="K604" s="32"/>
      <c r="L604" s="32"/>
      <c r="M604" s="32"/>
      <c r="N604" s="35"/>
    </row>
    <row r="605" spans="11:14" ht="15" customHeight="1" x14ac:dyDescent="0.2">
      <c r="K605" s="32"/>
      <c r="L605" s="32"/>
      <c r="M605" s="32"/>
      <c r="N605" s="35"/>
    </row>
    <row r="606" spans="11:14" ht="15" customHeight="1" x14ac:dyDescent="0.2">
      <c r="K606" s="32"/>
      <c r="L606" s="32"/>
      <c r="M606" s="32"/>
      <c r="N606" s="35"/>
    </row>
    <row r="607" spans="11:14" ht="15" customHeight="1" x14ac:dyDescent="0.2">
      <c r="K607" s="32"/>
      <c r="L607" s="32"/>
      <c r="M607" s="32"/>
      <c r="N607" s="35"/>
    </row>
    <row r="608" spans="11:14" ht="15" customHeight="1" x14ac:dyDescent="0.2">
      <c r="K608" s="32"/>
      <c r="L608" s="32"/>
      <c r="M608" s="32"/>
      <c r="N608" s="35"/>
    </row>
    <row r="609" spans="11:14" ht="15" customHeight="1" x14ac:dyDescent="0.2">
      <c r="K609" s="32"/>
      <c r="L609" s="32"/>
      <c r="M609" s="32"/>
      <c r="N609" s="35"/>
    </row>
    <row r="610" spans="11:14" ht="15" customHeight="1" x14ac:dyDescent="0.2">
      <c r="K610" s="32"/>
      <c r="L610" s="32"/>
      <c r="M610" s="32"/>
      <c r="N610" s="35"/>
    </row>
    <row r="611" spans="11:14" ht="15" customHeight="1" x14ac:dyDescent="0.2">
      <c r="K611" s="32"/>
      <c r="L611" s="32"/>
      <c r="M611" s="32"/>
      <c r="N611" s="35"/>
    </row>
    <row r="612" spans="11:14" ht="15" customHeight="1" x14ac:dyDescent="0.2">
      <c r="K612" s="32"/>
      <c r="L612" s="32"/>
      <c r="M612" s="32"/>
      <c r="N612" s="35"/>
    </row>
    <row r="613" spans="11:14" ht="15" customHeight="1" x14ac:dyDescent="0.2">
      <c r="K613" s="32"/>
      <c r="L613" s="32"/>
      <c r="M613" s="32"/>
      <c r="N613" s="35"/>
    </row>
    <row r="614" spans="11:14" ht="15" customHeight="1" x14ac:dyDescent="0.2">
      <c r="K614" s="32"/>
      <c r="L614" s="32"/>
      <c r="M614" s="32"/>
      <c r="N614" s="35"/>
    </row>
    <row r="615" spans="11:14" ht="15" customHeight="1" x14ac:dyDescent="0.2">
      <c r="K615" s="32"/>
      <c r="L615" s="32"/>
      <c r="M615" s="32"/>
      <c r="N615" s="35"/>
    </row>
    <row r="616" spans="11:14" ht="15" customHeight="1" x14ac:dyDescent="0.2">
      <c r="K616" s="32"/>
      <c r="L616" s="32"/>
      <c r="M616" s="32"/>
      <c r="N616" s="35"/>
    </row>
    <row r="617" spans="11:14" ht="15" customHeight="1" x14ac:dyDescent="0.2">
      <c r="K617" s="32"/>
      <c r="L617" s="32"/>
      <c r="M617" s="32"/>
      <c r="N617" s="35"/>
    </row>
    <row r="618" spans="11:14" ht="15" customHeight="1" x14ac:dyDescent="0.2">
      <c r="K618" s="32"/>
      <c r="L618" s="32"/>
      <c r="M618" s="32"/>
      <c r="N618" s="35"/>
    </row>
    <row r="619" spans="11:14" ht="15" customHeight="1" x14ac:dyDescent="0.2">
      <c r="K619" s="32"/>
      <c r="L619" s="32"/>
      <c r="M619" s="32"/>
      <c r="N619" s="35"/>
    </row>
    <row r="620" spans="11:14" ht="15" customHeight="1" x14ac:dyDescent="0.2">
      <c r="K620" s="32"/>
      <c r="L620" s="32"/>
      <c r="M620" s="32"/>
      <c r="N620" s="35"/>
    </row>
    <row r="621" spans="11:14" ht="15" customHeight="1" x14ac:dyDescent="0.2">
      <c r="K621" s="32"/>
      <c r="L621" s="32"/>
      <c r="M621" s="32"/>
      <c r="N621" s="35"/>
    </row>
    <row r="622" spans="11:14" ht="15" customHeight="1" x14ac:dyDescent="0.2">
      <c r="K622" s="32"/>
      <c r="L622" s="32"/>
      <c r="M622" s="32"/>
      <c r="N622" s="35"/>
    </row>
    <row r="623" spans="11:14" ht="15" customHeight="1" x14ac:dyDescent="0.2">
      <c r="K623" s="32"/>
      <c r="L623" s="32"/>
      <c r="M623" s="32"/>
      <c r="N623" s="35"/>
    </row>
    <row r="624" spans="11:14" ht="15" customHeight="1" x14ac:dyDescent="0.2">
      <c r="K624" s="32"/>
      <c r="L624" s="32"/>
      <c r="M624" s="32"/>
      <c r="N624" s="35"/>
    </row>
    <row r="625" spans="11:14" ht="15" customHeight="1" x14ac:dyDescent="0.2">
      <c r="K625" s="32"/>
      <c r="L625" s="32"/>
      <c r="M625" s="32"/>
      <c r="N625" s="35"/>
    </row>
    <row r="626" spans="11:14" ht="15" customHeight="1" x14ac:dyDescent="0.2">
      <c r="K626" s="32"/>
      <c r="L626" s="32"/>
      <c r="M626" s="32"/>
      <c r="N626" s="35"/>
    </row>
    <row r="627" spans="11:14" ht="15" customHeight="1" x14ac:dyDescent="0.2">
      <c r="K627" s="32"/>
      <c r="L627" s="32"/>
      <c r="M627" s="32"/>
      <c r="N627" s="35"/>
    </row>
    <row r="628" spans="11:14" ht="15" customHeight="1" x14ac:dyDescent="0.2">
      <c r="K628" s="32"/>
      <c r="L628" s="32"/>
      <c r="M628" s="32"/>
      <c r="N628" s="35"/>
    </row>
    <row r="629" spans="11:14" ht="15" customHeight="1" x14ac:dyDescent="0.2">
      <c r="K629" s="32"/>
      <c r="L629" s="32"/>
      <c r="M629" s="32"/>
      <c r="N629" s="35"/>
    </row>
    <row r="630" spans="11:14" ht="15" customHeight="1" x14ac:dyDescent="0.2">
      <c r="K630" s="32"/>
      <c r="L630" s="32"/>
      <c r="M630" s="32"/>
      <c r="N630" s="35"/>
    </row>
    <row r="631" spans="11:14" ht="15" customHeight="1" x14ac:dyDescent="0.2">
      <c r="K631" s="32"/>
      <c r="L631" s="32"/>
      <c r="M631" s="32"/>
      <c r="N631" s="35"/>
    </row>
    <row r="632" spans="11:14" ht="15" customHeight="1" x14ac:dyDescent="0.2">
      <c r="K632" s="32"/>
      <c r="L632" s="32"/>
      <c r="M632" s="32"/>
      <c r="N632" s="35"/>
    </row>
    <row r="633" spans="11:14" ht="15" customHeight="1" x14ac:dyDescent="0.2">
      <c r="K633" s="32"/>
      <c r="L633" s="32"/>
      <c r="M633" s="32"/>
      <c r="N633" s="35"/>
    </row>
    <row r="634" spans="11:14" ht="15" customHeight="1" x14ac:dyDescent="0.2">
      <c r="K634" s="32"/>
      <c r="L634" s="32"/>
      <c r="M634" s="32"/>
      <c r="N634" s="35"/>
    </row>
    <row r="635" spans="11:14" ht="15" customHeight="1" x14ac:dyDescent="0.2">
      <c r="K635" s="32"/>
      <c r="L635" s="32"/>
      <c r="M635" s="32"/>
      <c r="N635" s="35"/>
    </row>
    <row r="636" spans="11:14" ht="15" customHeight="1" x14ac:dyDescent="0.2">
      <c r="K636" s="32"/>
      <c r="L636" s="32"/>
      <c r="M636" s="32"/>
      <c r="N636" s="35"/>
    </row>
    <row r="637" spans="11:14" ht="15" customHeight="1" x14ac:dyDescent="0.2">
      <c r="K637" s="32"/>
      <c r="L637" s="32"/>
      <c r="M637" s="32"/>
      <c r="N637" s="35"/>
    </row>
    <row r="638" spans="11:14" ht="15" customHeight="1" x14ac:dyDescent="0.2">
      <c r="K638" s="32"/>
      <c r="L638" s="32"/>
      <c r="M638" s="32"/>
      <c r="N638" s="35"/>
    </row>
    <row r="639" spans="11:14" ht="15" customHeight="1" x14ac:dyDescent="0.2">
      <c r="K639" s="32"/>
      <c r="L639" s="32"/>
      <c r="M639" s="32"/>
      <c r="N639" s="35"/>
    </row>
    <row r="640" spans="11:14" ht="15" customHeight="1" x14ac:dyDescent="0.2">
      <c r="K640" s="32"/>
      <c r="L640" s="32"/>
      <c r="M640" s="32"/>
      <c r="N640" s="35"/>
    </row>
    <row r="641" spans="11:14" ht="15" customHeight="1" x14ac:dyDescent="0.2">
      <c r="K641" s="32"/>
      <c r="L641" s="32"/>
      <c r="M641" s="32"/>
      <c r="N641" s="35"/>
    </row>
    <row r="642" spans="11:14" ht="15" customHeight="1" x14ac:dyDescent="0.2">
      <c r="K642" s="32"/>
      <c r="L642" s="32"/>
      <c r="M642" s="32"/>
      <c r="N642" s="35"/>
    </row>
    <row r="643" spans="11:14" ht="15" customHeight="1" x14ac:dyDescent="0.2">
      <c r="K643" s="32"/>
      <c r="L643" s="32"/>
      <c r="M643" s="32"/>
      <c r="N643" s="35"/>
    </row>
    <row r="644" spans="11:14" ht="15" customHeight="1" x14ac:dyDescent="0.2">
      <c r="K644" s="32"/>
      <c r="L644" s="32"/>
      <c r="M644" s="32"/>
      <c r="N644" s="35"/>
    </row>
    <row r="645" spans="11:14" ht="15" customHeight="1" x14ac:dyDescent="0.2">
      <c r="K645" s="32"/>
      <c r="L645" s="32"/>
      <c r="M645" s="32"/>
      <c r="N645" s="35"/>
    </row>
    <row r="646" spans="11:14" ht="15" customHeight="1" x14ac:dyDescent="0.2">
      <c r="K646" s="32"/>
      <c r="L646" s="32"/>
      <c r="M646" s="32"/>
      <c r="N646" s="35"/>
    </row>
    <row r="647" spans="11:14" ht="15" customHeight="1" x14ac:dyDescent="0.2">
      <c r="K647" s="32"/>
      <c r="L647" s="32"/>
      <c r="M647" s="32"/>
      <c r="N647" s="35"/>
    </row>
    <row r="648" spans="11:14" ht="15" customHeight="1" x14ac:dyDescent="0.2">
      <c r="K648" s="32"/>
      <c r="L648" s="32"/>
      <c r="M648" s="32"/>
      <c r="N648" s="35"/>
    </row>
    <row r="649" spans="11:14" ht="15" customHeight="1" x14ac:dyDescent="0.2">
      <c r="K649" s="32"/>
      <c r="L649" s="32"/>
      <c r="M649" s="32"/>
      <c r="N649" s="35"/>
    </row>
    <row r="650" spans="11:14" ht="15" customHeight="1" x14ac:dyDescent="0.2">
      <c r="K650" s="32"/>
      <c r="L650" s="32"/>
      <c r="M650" s="32"/>
      <c r="N650" s="35"/>
    </row>
    <row r="651" spans="11:14" ht="15" customHeight="1" x14ac:dyDescent="0.2">
      <c r="K651" s="32"/>
      <c r="L651" s="32"/>
      <c r="M651" s="32"/>
      <c r="N651" s="35"/>
    </row>
    <row r="652" spans="11:14" ht="15" customHeight="1" x14ac:dyDescent="0.2">
      <c r="K652" s="32"/>
      <c r="L652" s="32"/>
      <c r="M652" s="32"/>
      <c r="N652" s="35"/>
    </row>
    <row r="653" spans="11:14" ht="15" customHeight="1" x14ac:dyDescent="0.2">
      <c r="K653" s="32"/>
      <c r="L653" s="32"/>
      <c r="M653" s="32"/>
      <c r="N653" s="35"/>
    </row>
    <row r="654" spans="11:14" ht="15" customHeight="1" x14ac:dyDescent="0.2">
      <c r="K654" s="32"/>
      <c r="L654" s="32"/>
      <c r="M654" s="32"/>
      <c r="N654" s="35"/>
    </row>
    <row r="655" spans="11:14" ht="15" customHeight="1" x14ac:dyDescent="0.2">
      <c r="K655" s="32"/>
      <c r="L655" s="32"/>
      <c r="M655" s="32"/>
      <c r="N655" s="35"/>
    </row>
    <row r="656" spans="11:14" ht="15" customHeight="1" x14ac:dyDescent="0.2">
      <c r="K656" s="32"/>
      <c r="L656" s="32"/>
      <c r="M656" s="32"/>
      <c r="N656" s="35"/>
    </row>
    <row r="657" spans="11:14" ht="15" customHeight="1" x14ac:dyDescent="0.2">
      <c r="K657" s="32"/>
      <c r="L657" s="32"/>
      <c r="M657" s="32"/>
      <c r="N657" s="35"/>
    </row>
    <row r="658" spans="11:14" ht="15" customHeight="1" x14ac:dyDescent="0.2">
      <c r="K658" s="32"/>
      <c r="L658" s="32"/>
      <c r="M658" s="32"/>
      <c r="N658" s="35"/>
    </row>
    <row r="659" spans="11:14" ht="15" customHeight="1" x14ac:dyDescent="0.2">
      <c r="K659" s="32"/>
      <c r="L659" s="32"/>
      <c r="M659" s="32"/>
      <c r="N659" s="35"/>
    </row>
    <row r="660" spans="11:14" ht="15" customHeight="1" x14ac:dyDescent="0.2">
      <c r="K660" s="32"/>
      <c r="L660" s="32"/>
      <c r="M660" s="32"/>
      <c r="N660" s="35"/>
    </row>
    <row r="661" spans="11:14" ht="15" customHeight="1" x14ac:dyDescent="0.2">
      <c r="K661" s="32"/>
      <c r="L661" s="32"/>
      <c r="M661" s="32"/>
      <c r="N661" s="35"/>
    </row>
    <row r="662" spans="11:14" ht="15" customHeight="1" x14ac:dyDescent="0.2">
      <c r="K662" s="32"/>
      <c r="L662" s="32"/>
      <c r="M662" s="32"/>
      <c r="N662" s="35"/>
    </row>
    <row r="663" spans="11:14" ht="15" customHeight="1" x14ac:dyDescent="0.2">
      <c r="K663" s="32"/>
      <c r="L663" s="32"/>
      <c r="M663" s="32"/>
      <c r="N663" s="35"/>
    </row>
    <row r="664" spans="11:14" ht="15" customHeight="1" x14ac:dyDescent="0.2">
      <c r="K664" s="32"/>
      <c r="L664" s="32"/>
      <c r="M664" s="32"/>
      <c r="N664" s="35"/>
    </row>
    <row r="665" spans="11:14" ht="15" customHeight="1" x14ac:dyDescent="0.2">
      <c r="K665" s="32"/>
      <c r="L665" s="32"/>
      <c r="M665" s="32"/>
      <c r="N665" s="35"/>
    </row>
    <row r="666" spans="11:14" ht="15" customHeight="1" x14ac:dyDescent="0.2">
      <c r="K666" s="32"/>
      <c r="L666" s="32"/>
      <c r="M666" s="32"/>
      <c r="N666" s="35"/>
    </row>
    <row r="667" spans="11:14" ht="15" customHeight="1" x14ac:dyDescent="0.2">
      <c r="K667" s="32"/>
      <c r="L667" s="32"/>
      <c r="M667" s="32"/>
      <c r="N667" s="35"/>
    </row>
    <row r="668" spans="11:14" ht="15" customHeight="1" x14ac:dyDescent="0.2">
      <c r="K668" s="32"/>
      <c r="L668" s="32"/>
      <c r="M668" s="32"/>
      <c r="N668" s="35"/>
    </row>
    <row r="669" spans="11:14" ht="15" customHeight="1" x14ac:dyDescent="0.2">
      <c r="K669" s="32"/>
      <c r="L669" s="32"/>
      <c r="M669" s="32"/>
      <c r="N669" s="35"/>
    </row>
    <row r="670" spans="11:14" ht="15" customHeight="1" x14ac:dyDescent="0.2">
      <c r="K670" s="32"/>
      <c r="L670" s="32"/>
      <c r="M670" s="32"/>
      <c r="N670" s="35"/>
    </row>
    <row r="671" spans="11:14" ht="15" customHeight="1" x14ac:dyDescent="0.2">
      <c r="K671" s="32"/>
      <c r="L671" s="32"/>
      <c r="M671" s="32"/>
      <c r="N671" s="35"/>
    </row>
    <row r="672" spans="11:14" ht="15" customHeight="1" x14ac:dyDescent="0.2">
      <c r="K672" s="32"/>
      <c r="L672" s="32"/>
      <c r="M672" s="32"/>
      <c r="N672" s="35"/>
    </row>
    <row r="673" spans="11:14" ht="15" customHeight="1" x14ac:dyDescent="0.2">
      <c r="K673" s="32"/>
      <c r="L673" s="32"/>
      <c r="M673" s="32"/>
      <c r="N673" s="35"/>
    </row>
    <row r="674" spans="11:14" ht="15" customHeight="1" x14ac:dyDescent="0.2">
      <c r="K674" s="32"/>
      <c r="L674" s="32"/>
      <c r="M674" s="32"/>
      <c r="N674" s="35"/>
    </row>
    <row r="675" spans="11:14" ht="15" customHeight="1" x14ac:dyDescent="0.2">
      <c r="K675" s="32"/>
      <c r="L675" s="32"/>
      <c r="M675" s="32"/>
      <c r="N675" s="35"/>
    </row>
    <row r="676" spans="11:14" ht="15" customHeight="1" x14ac:dyDescent="0.2">
      <c r="K676" s="32"/>
      <c r="L676" s="32"/>
      <c r="M676" s="32"/>
      <c r="N676" s="35"/>
    </row>
    <row r="677" spans="11:14" ht="15" customHeight="1" x14ac:dyDescent="0.2">
      <c r="K677" s="32"/>
      <c r="L677" s="32"/>
      <c r="M677" s="32"/>
      <c r="N677" s="35"/>
    </row>
    <row r="678" spans="11:14" ht="15" customHeight="1" x14ac:dyDescent="0.2">
      <c r="K678" s="32"/>
      <c r="L678" s="32"/>
      <c r="M678" s="32"/>
      <c r="N678" s="35"/>
    </row>
    <row r="679" spans="11:14" ht="15" customHeight="1" x14ac:dyDescent="0.2">
      <c r="K679" s="32"/>
      <c r="L679" s="32"/>
      <c r="M679" s="32"/>
      <c r="N679" s="35"/>
    </row>
    <row r="680" spans="11:14" ht="15" customHeight="1" x14ac:dyDescent="0.2">
      <c r="K680" s="32"/>
      <c r="L680" s="32"/>
      <c r="M680" s="32"/>
      <c r="N680" s="35"/>
    </row>
    <row r="681" spans="11:14" ht="15" customHeight="1" x14ac:dyDescent="0.2">
      <c r="K681" s="32"/>
      <c r="L681" s="32"/>
      <c r="M681" s="32"/>
      <c r="N681" s="35"/>
    </row>
    <row r="682" spans="11:14" ht="15" customHeight="1" x14ac:dyDescent="0.2">
      <c r="K682" s="32"/>
      <c r="L682" s="32"/>
      <c r="M682" s="32"/>
      <c r="N682" s="35"/>
    </row>
    <row r="683" spans="11:14" ht="15" customHeight="1" x14ac:dyDescent="0.2">
      <c r="K683" s="32"/>
      <c r="L683" s="32"/>
      <c r="M683" s="32"/>
      <c r="N683" s="35"/>
    </row>
    <row r="684" spans="11:14" ht="15" customHeight="1" x14ac:dyDescent="0.2">
      <c r="K684" s="32"/>
      <c r="L684" s="32"/>
      <c r="M684" s="32"/>
      <c r="N684" s="35"/>
    </row>
    <row r="685" spans="11:14" ht="15" customHeight="1" x14ac:dyDescent="0.2">
      <c r="K685" s="32"/>
      <c r="L685" s="32"/>
      <c r="M685" s="32"/>
      <c r="N685" s="35"/>
    </row>
    <row r="686" spans="11:14" ht="15" customHeight="1" x14ac:dyDescent="0.2">
      <c r="K686" s="32"/>
      <c r="L686" s="32"/>
      <c r="M686" s="32"/>
      <c r="N686" s="35"/>
    </row>
    <row r="687" spans="11:14" ht="15" customHeight="1" x14ac:dyDescent="0.2">
      <c r="K687" s="32"/>
      <c r="L687" s="32"/>
      <c r="M687" s="32"/>
      <c r="N687" s="35"/>
    </row>
    <row r="688" spans="11:14" ht="15" customHeight="1" x14ac:dyDescent="0.2">
      <c r="K688" s="32"/>
      <c r="L688" s="32"/>
      <c r="M688" s="32"/>
      <c r="N688" s="35"/>
    </row>
    <row r="689" spans="11:14" ht="15" customHeight="1" x14ac:dyDescent="0.2">
      <c r="K689" s="32"/>
      <c r="L689" s="32"/>
      <c r="M689" s="32"/>
      <c r="N689" s="35"/>
    </row>
    <row r="690" spans="11:14" ht="15" customHeight="1" x14ac:dyDescent="0.2">
      <c r="K690" s="32"/>
      <c r="L690" s="32"/>
      <c r="M690" s="32"/>
      <c r="N690" s="35"/>
    </row>
    <row r="691" spans="11:14" ht="15" customHeight="1" x14ac:dyDescent="0.2">
      <c r="K691" s="32"/>
      <c r="L691" s="32"/>
      <c r="M691" s="32"/>
      <c r="N691" s="35"/>
    </row>
    <row r="692" spans="11:14" ht="15" customHeight="1" x14ac:dyDescent="0.2">
      <c r="K692" s="32"/>
      <c r="L692" s="32"/>
      <c r="M692" s="32"/>
      <c r="N692" s="35"/>
    </row>
    <row r="693" spans="11:14" ht="15" customHeight="1" x14ac:dyDescent="0.2">
      <c r="K693" s="32"/>
      <c r="L693" s="32"/>
      <c r="M693" s="32"/>
      <c r="N693" s="35"/>
    </row>
    <row r="694" spans="11:14" ht="15" customHeight="1" x14ac:dyDescent="0.2">
      <c r="K694" s="32"/>
      <c r="L694" s="32"/>
      <c r="M694" s="32"/>
      <c r="N694" s="35"/>
    </row>
    <row r="695" spans="11:14" ht="15" customHeight="1" x14ac:dyDescent="0.2">
      <c r="K695" s="32"/>
      <c r="L695" s="32"/>
      <c r="M695" s="32"/>
      <c r="N695" s="35"/>
    </row>
    <row r="696" spans="11:14" ht="15" customHeight="1" x14ac:dyDescent="0.2">
      <c r="K696" s="32"/>
      <c r="L696" s="32"/>
      <c r="M696" s="32"/>
      <c r="N696" s="35"/>
    </row>
    <row r="697" spans="11:14" ht="15" customHeight="1" x14ac:dyDescent="0.2">
      <c r="K697" s="32"/>
      <c r="L697" s="32"/>
      <c r="M697" s="32"/>
      <c r="N697" s="35"/>
    </row>
    <row r="698" spans="11:14" ht="15" customHeight="1" x14ac:dyDescent="0.2">
      <c r="K698" s="32"/>
      <c r="L698" s="32"/>
      <c r="M698" s="32"/>
      <c r="N698" s="35"/>
    </row>
    <row r="699" spans="11:14" ht="15" customHeight="1" x14ac:dyDescent="0.2">
      <c r="K699" s="32"/>
      <c r="L699" s="32"/>
      <c r="M699" s="32"/>
      <c r="N699" s="35"/>
    </row>
    <row r="700" spans="11:14" ht="15" customHeight="1" x14ac:dyDescent="0.2">
      <c r="K700" s="32"/>
      <c r="L700" s="32"/>
      <c r="M700" s="32"/>
      <c r="N700" s="35"/>
    </row>
    <row r="701" spans="11:14" ht="15" customHeight="1" x14ac:dyDescent="0.2">
      <c r="K701" s="32"/>
      <c r="L701" s="32"/>
      <c r="M701" s="32"/>
      <c r="N701" s="35"/>
    </row>
    <row r="702" spans="11:14" ht="15" customHeight="1" x14ac:dyDescent="0.2">
      <c r="K702" s="32"/>
      <c r="L702" s="32"/>
      <c r="M702" s="32"/>
      <c r="N702" s="35"/>
    </row>
    <row r="703" spans="11:14" ht="15" customHeight="1" x14ac:dyDescent="0.2">
      <c r="K703" s="32"/>
      <c r="L703" s="32"/>
      <c r="M703" s="32"/>
      <c r="N703" s="35"/>
    </row>
    <row r="704" spans="11:14" ht="15" customHeight="1" x14ac:dyDescent="0.2">
      <c r="K704" s="32"/>
      <c r="L704" s="32"/>
      <c r="M704" s="32"/>
      <c r="N704" s="35"/>
    </row>
    <row r="705" spans="11:14" ht="15" customHeight="1" x14ac:dyDescent="0.2">
      <c r="K705" s="32"/>
      <c r="L705" s="32"/>
      <c r="M705" s="32"/>
      <c r="N705" s="35"/>
    </row>
    <row r="706" spans="11:14" ht="15" customHeight="1" x14ac:dyDescent="0.2">
      <c r="K706" s="32"/>
      <c r="L706" s="32"/>
      <c r="M706" s="32"/>
      <c r="N706" s="35"/>
    </row>
    <row r="707" spans="11:14" ht="15" customHeight="1" x14ac:dyDescent="0.2">
      <c r="K707" s="32"/>
      <c r="L707" s="32"/>
      <c r="M707" s="32"/>
      <c r="N707" s="35"/>
    </row>
    <row r="708" spans="11:14" ht="15" customHeight="1" x14ac:dyDescent="0.2">
      <c r="K708" s="32"/>
      <c r="L708" s="32"/>
      <c r="M708" s="32"/>
      <c r="N708" s="35"/>
    </row>
    <row r="709" spans="11:14" ht="15" customHeight="1" x14ac:dyDescent="0.2">
      <c r="K709" s="32"/>
      <c r="L709" s="32"/>
      <c r="M709" s="32"/>
      <c r="N709" s="35"/>
    </row>
    <row r="710" spans="11:14" ht="15" customHeight="1" x14ac:dyDescent="0.2">
      <c r="K710" s="32"/>
      <c r="L710" s="32"/>
      <c r="M710" s="32"/>
      <c r="N710" s="35"/>
    </row>
    <row r="711" spans="11:14" ht="15" customHeight="1" x14ac:dyDescent="0.2">
      <c r="K711" s="32"/>
      <c r="L711" s="32"/>
      <c r="M711" s="32"/>
      <c r="N711" s="35"/>
    </row>
    <row r="712" spans="11:14" ht="15" customHeight="1" x14ac:dyDescent="0.2">
      <c r="K712" s="32"/>
      <c r="L712" s="32"/>
      <c r="M712" s="32"/>
      <c r="N712" s="35"/>
    </row>
    <row r="713" spans="11:14" ht="15" customHeight="1" x14ac:dyDescent="0.2">
      <c r="K713" s="32"/>
      <c r="L713" s="32"/>
      <c r="M713" s="32"/>
      <c r="N713" s="35"/>
    </row>
    <row r="714" spans="11:14" ht="15" customHeight="1" x14ac:dyDescent="0.2">
      <c r="K714" s="32"/>
      <c r="L714" s="32"/>
      <c r="M714" s="32"/>
      <c r="N714" s="35"/>
    </row>
    <row r="715" spans="11:14" ht="15" customHeight="1" x14ac:dyDescent="0.2">
      <c r="K715" s="32"/>
      <c r="L715" s="32"/>
      <c r="M715" s="32"/>
      <c r="N715" s="35"/>
    </row>
    <row r="716" spans="11:14" ht="15" customHeight="1" x14ac:dyDescent="0.2">
      <c r="K716" s="32"/>
      <c r="L716" s="32"/>
      <c r="M716" s="32"/>
      <c r="N716" s="35"/>
    </row>
    <row r="717" spans="11:14" ht="15" customHeight="1" x14ac:dyDescent="0.2">
      <c r="K717" s="32"/>
      <c r="L717" s="32"/>
      <c r="M717" s="32"/>
      <c r="N717" s="35"/>
    </row>
    <row r="718" spans="11:14" ht="15" customHeight="1" x14ac:dyDescent="0.2">
      <c r="K718" s="32"/>
      <c r="L718" s="32"/>
      <c r="M718" s="32"/>
      <c r="N718" s="35"/>
    </row>
    <row r="719" spans="11:14" ht="15" customHeight="1" x14ac:dyDescent="0.2">
      <c r="K719" s="32"/>
      <c r="L719" s="32"/>
      <c r="M719" s="32"/>
      <c r="N719" s="35"/>
    </row>
    <row r="720" spans="11:14" ht="15" customHeight="1" x14ac:dyDescent="0.2">
      <c r="K720" s="32"/>
      <c r="L720" s="32"/>
      <c r="M720" s="32"/>
      <c r="N720" s="35"/>
    </row>
    <row r="721" spans="11:14" ht="15" customHeight="1" x14ac:dyDescent="0.2">
      <c r="K721" s="32"/>
      <c r="L721" s="32"/>
      <c r="M721" s="32"/>
      <c r="N721" s="35"/>
    </row>
    <row r="722" spans="11:14" ht="15" customHeight="1" x14ac:dyDescent="0.2">
      <c r="K722" s="32"/>
      <c r="L722" s="32"/>
      <c r="M722" s="32"/>
      <c r="N722" s="35"/>
    </row>
    <row r="723" spans="11:14" ht="15" customHeight="1" x14ac:dyDescent="0.2">
      <c r="K723" s="32"/>
      <c r="L723" s="32"/>
      <c r="M723" s="32"/>
      <c r="N723" s="35"/>
    </row>
    <row r="724" spans="11:14" ht="15" customHeight="1" x14ac:dyDescent="0.2">
      <c r="K724" s="32"/>
      <c r="L724" s="32"/>
      <c r="M724" s="32"/>
      <c r="N724" s="35"/>
    </row>
    <row r="725" spans="11:14" ht="15" customHeight="1" x14ac:dyDescent="0.2">
      <c r="K725" s="32"/>
      <c r="L725" s="32"/>
      <c r="M725" s="32"/>
      <c r="N725" s="35"/>
    </row>
    <row r="726" spans="11:14" ht="15" customHeight="1" x14ac:dyDescent="0.2">
      <c r="K726" s="32"/>
      <c r="L726" s="32"/>
      <c r="M726" s="32"/>
      <c r="N726" s="35"/>
    </row>
    <row r="727" spans="11:14" ht="15" customHeight="1" x14ac:dyDescent="0.2">
      <c r="K727" s="32"/>
      <c r="L727" s="32"/>
      <c r="M727" s="32"/>
      <c r="N727" s="35"/>
    </row>
    <row r="728" spans="11:14" ht="15" customHeight="1" x14ac:dyDescent="0.2">
      <c r="K728" s="32"/>
      <c r="L728" s="32"/>
      <c r="M728" s="32"/>
      <c r="N728" s="35"/>
    </row>
    <row r="729" spans="11:14" ht="15" customHeight="1" x14ac:dyDescent="0.2">
      <c r="K729" s="32"/>
      <c r="L729" s="32"/>
      <c r="M729" s="32"/>
      <c r="N729" s="35"/>
    </row>
    <row r="730" spans="11:14" ht="15" customHeight="1" x14ac:dyDescent="0.2">
      <c r="K730" s="32"/>
      <c r="L730" s="32"/>
      <c r="M730" s="32"/>
      <c r="N730" s="35"/>
    </row>
    <row r="731" spans="11:14" ht="15" customHeight="1" x14ac:dyDescent="0.2">
      <c r="K731" s="32"/>
      <c r="L731" s="32"/>
      <c r="M731" s="32"/>
      <c r="N731" s="35"/>
    </row>
    <row r="732" spans="11:14" ht="15" customHeight="1" x14ac:dyDescent="0.2">
      <c r="K732" s="32"/>
      <c r="L732" s="32"/>
      <c r="M732" s="32"/>
      <c r="N732" s="35"/>
    </row>
    <row r="733" spans="11:14" ht="15" customHeight="1" x14ac:dyDescent="0.2">
      <c r="K733" s="32"/>
      <c r="L733" s="32"/>
      <c r="M733" s="32"/>
      <c r="N733" s="35"/>
    </row>
    <row r="734" spans="11:14" ht="15" customHeight="1" x14ac:dyDescent="0.2">
      <c r="K734" s="32"/>
      <c r="L734" s="32"/>
      <c r="M734" s="32"/>
      <c r="N734" s="35"/>
    </row>
    <row r="735" spans="11:14" ht="15" customHeight="1" x14ac:dyDescent="0.2">
      <c r="K735" s="32"/>
      <c r="L735" s="32"/>
      <c r="M735" s="32"/>
      <c r="N735" s="35"/>
    </row>
    <row r="736" spans="11:14" ht="15" customHeight="1" x14ac:dyDescent="0.2">
      <c r="K736" s="32"/>
      <c r="L736" s="32"/>
      <c r="M736" s="32"/>
      <c r="N736" s="35"/>
    </row>
    <row r="737" spans="11:14" ht="15" customHeight="1" x14ac:dyDescent="0.2">
      <c r="K737" s="32"/>
      <c r="L737" s="32"/>
      <c r="M737" s="32"/>
      <c r="N737" s="35"/>
    </row>
    <row r="738" spans="11:14" ht="15" customHeight="1" x14ac:dyDescent="0.2">
      <c r="K738" s="32"/>
      <c r="L738" s="32"/>
      <c r="M738" s="32"/>
      <c r="N738" s="35"/>
    </row>
    <row r="739" spans="11:14" ht="15" customHeight="1" x14ac:dyDescent="0.2">
      <c r="K739" s="32"/>
      <c r="L739" s="32"/>
      <c r="M739" s="32"/>
      <c r="N739" s="35"/>
    </row>
    <row r="740" spans="11:14" ht="15" customHeight="1" x14ac:dyDescent="0.2">
      <c r="K740" s="32"/>
      <c r="L740" s="32"/>
      <c r="M740" s="32"/>
      <c r="N740" s="35"/>
    </row>
    <row r="741" spans="11:14" ht="15" customHeight="1" x14ac:dyDescent="0.2">
      <c r="K741" s="32"/>
      <c r="L741" s="32"/>
      <c r="M741" s="32"/>
      <c r="N741" s="35"/>
    </row>
    <row r="742" spans="11:14" ht="15" customHeight="1" x14ac:dyDescent="0.2">
      <c r="K742" s="32"/>
      <c r="L742" s="32"/>
      <c r="M742" s="32"/>
      <c r="N742" s="35"/>
    </row>
    <row r="743" spans="11:14" ht="15" customHeight="1" x14ac:dyDescent="0.2">
      <c r="K743" s="32"/>
      <c r="L743" s="32"/>
      <c r="M743" s="32"/>
      <c r="N743" s="35"/>
    </row>
    <row r="744" spans="11:14" ht="15" customHeight="1" x14ac:dyDescent="0.2">
      <c r="K744" s="32"/>
      <c r="L744" s="32"/>
      <c r="M744" s="32"/>
      <c r="N744" s="35"/>
    </row>
    <row r="745" spans="11:14" ht="15" customHeight="1" x14ac:dyDescent="0.2">
      <c r="K745" s="32"/>
      <c r="L745" s="32"/>
      <c r="M745" s="32"/>
      <c r="N745" s="35"/>
    </row>
    <row r="746" spans="11:14" ht="15" customHeight="1" x14ac:dyDescent="0.2">
      <c r="K746" s="32"/>
      <c r="L746" s="32"/>
      <c r="M746" s="32"/>
      <c r="N746" s="35"/>
    </row>
    <row r="747" spans="11:14" ht="15" customHeight="1" x14ac:dyDescent="0.2">
      <c r="K747" s="32"/>
      <c r="L747" s="32"/>
      <c r="M747" s="32"/>
      <c r="N747" s="35"/>
    </row>
    <row r="748" spans="11:14" ht="15" customHeight="1" x14ac:dyDescent="0.2">
      <c r="K748" s="32"/>
      <c r="L748" s="32"/>
      <c r="M748" s="32"/>
      <c r="N748" s="35"/>
    </row>
    <row r="749" spans="11:14" ht="15" customHeight="1" x14ac:dyDescent="0.2">
      <c r="K749" s="32"/>
      <c r="L749" s="32"/>
      <c r="M749" s="32"/>
      <c r="N749" s="35"/>
    </row>
    <row r="750" spans="11:14" ht="15" customHeight="1" x14ac:dyDescent="0.2">
      <c r="K750" s="32"/>
      <c r="L750" s="32"/>
      <c r="M750" s="32"/>
      <c r="N750" s="35"/>
    </row>
    <row r="751" spans="11:14" ht="15" customHeight="1" x14ac:dyDescent="0.2">
      <c r="K751" s="32"/>
      <c r="L751" s="32"/>
      <c r="M751" s="32"/>
      <c r="N751" s="35"/>
    </row>
    <row r="752" spans="11:14" ht="15" customHeight="1" x14ac:dyDescent="0.2">
      <c r="K752" s="32"/>
      <c r="L752" s="32"/>
      <c r="M752" s="32"/>
      <c r="N752" s="35"/>
    </row>
    <row r="753" spans="11:14" ht="15" customHeight="1" x14ac:dyDescent="0.2">
      <c r="K753" s="32"/>
      <c r="L753" s="32"/>
      <c r="M753" s="32"/>
      <c r="N753" s="35"/>
    </row>
    <row r="754" spans="11:14" ht="15" customHeight="1" x14ac:dyDescent="0.2">
      <c r="K754" s="32"/>
      <c r="L754" s="32"/>
      <c r="M754" s="32"/>
      <c r="N754" s="35"/>
    </row>
    <row r="755" spans="11:14" ht="15" customHeight="1" x14ac:dyDescent="0.2">
      <c r="K755" s="32"/>
      <c r="L755" s="32"/>
      <c r="M755" s="32"/>
      <c r="N755" s="35"/>
    </row>
    <row r="756" spans="11:14" ht="15" customHeight="1" x14ac:dyDescent="0.2">
      <c r="K756" s="32"/>
      <c r="L756" s="32"/>
      <c r="M756" s="32"/>
      <c r="N756" s="35"/>
    </row>
    <row r="757" spans="11:14" ht="15" customHeight="1" x14ac:dyDescent="0.2">
      <c r="K757" s="32"/>
      <c r="L757" s="32"/>
      <c r="M757" s="32"/>
      <c r="N757" s="35"/>
    </row>
    <row r="758" spans="11:14" ht="15" customHeight="1" x14ac:dyDescent="0.2">
      <c r="K758" s="32"/>
      <c r="L758" s="32"/>
      <c r="M758" s="32"/>
      <c r="N758" s="35"/>
    </row>
    <row r="759" spans="11:14" ht="15" customHeight="1" x14ac:dyDescent="0.2">
      <c r="K759" s="32"/>
      <c r="L759" s="32"/>
      <c r="M759" s="32"/>
      <c r="N759" s="35"/>
    </row>
    <row r="760" spans="11:14" ht="15" customHeight="1" x14ac:dyDescent="0.2">
      <c r="K760" s="32"/>
      <c r="L760" s="32"/>
      <c r="M760" s="32"/>
      <c r="N760" s="35"/>
    </row>
    <row r="761" spans="11:14" ht="15" customHeight="1" x14ac:dyDescent="0.2">
      <c r="K761" s="32"/>
      <c r="L761" s="32"/>
      <c r="M761" s="32"/>
      <c r="N761" s="35"/>
    </row>
    <row r="762" spans="11:14" ht="15" customHeight="1" x14ac:dyDescent="0.2">
      <c r="K762" s="32"/>
      <c r="L762" s="32"/>
      <c r="M762" s="32"/>
      <c r="N762" s="35"/>
    </row>
    <row r="763" spans="11:14" ht="15" customHeight="1" x14ac:dyDescent="0.2">
      <c r="K763" s="32"/>
      <c r="L763" s="32"/>
      <c r="M763" s="32"/>
      <c r="N763" s="35"/>
    </row>
    <row r="764" spans="11:14" ht="15" customHeight="1" x14ac:dyDescent="0.2">
      <c r="K764" s="32"/>
      <c r="L764" s="32"/>
      <c r="M764" s="32"/>
      <c r="N764" s="35"/>
    </row>
    <row r="765" spans="11:14" ht="15" customHeight="1" x14ac:dyDescent="0.2">
      <c r="K765" s="32"/>
      <c r="L765" s="32"/>
      <c r="M765" s="32"/>
      <c r="N765" s="35"/>
    </row>
    <row r="766" spans="11:14" ht="15" customHeight="1" x14ac:dyDescent="0.2">
      <c r="K766" s="32"/>
      <c r="L766" s="32"/>
      <c r="M766" s="32"/>
      <c r="N766" s="35"/>
    </row>
    <row r="767" spans="11:14" ht="15" customHeight="1" x14ac:dyDescent="0.2">
      <c r="K767" s="32"/>
      <c r="L767" s="32"/>
      <c r="M767" s="32"/>
      <c r="N767" s="35"/>
    </row>
    <row r="768" spans="11:14" ht="15" customHeight="1" x14ac:dyDescent="0.2">
      <c r="K768" s="32"/>
      <c r="L768" s="32"/>
      <c r="M768" s="32"/>
      <c r="N768" s="35"/>
    </row>
    <row r="769" spans="11:14" ht="15" customHeight="1" x14ac:dyDescent="0.2">
      <c r="K769" s="32"/>
      <c r="L769" s="32"/>
      <c r="M769" s="32"/>
      <c r="N769" s="35"/>
    </row>
    <row r="770" spans="11:14" ht="15" customHeight="1" x14ac:dyDescent="0.2">
      <c r="K770" s="32"/>
      <c r="L770" s="32"/>
      <c r="M770" s="32"/>
      <c r="N770" s="35"/>
    </row>
    <row r="771" spans="11:14" ht="15" customHeight="1" x14ac:dyDescent="0.2">
      <c r="K771" s="32"/>
      <c r="L771" s="32"/>
      <c r="M771" s="32"/>
      <c r="N771" s="35"/>
    </row>
    <row r="772" spans="11:14" ht="15" customHeight="1" x14ac:dyDescent="0.2">
      <c r="K772" s="32"/>
      <c r="L772" s="32"/>
      <c r="M772" s="32"/>
      <c r="N772" s="35"/>
    </row>
    <row r="773" spans="11:14" ht="15" customHeight="1" x14ac:dyDescent="0.2">
      <c r="K773" s="32"/>
      <c r="L773" s="32"/>
      <c r="M773" s="32"/>
      <c r="N773" s="35"/>
    </row>
    <row r="774" spans="11:14" ht="15" customHeight="1" x14ac:dyDescent="0.2">
      <c r="K774" s="32"/>
      <c r="L774" s="32"/>
      <c r="M774" s="32"/>
      <c r="N774" s="35"/>
    </row>
    <row r="775" spans="11:14" ht="15" customHeight="1" x14ac:dyDescent="0.2">
      <c r="K775" s="32"/>
      <c r="L775" s="32"/>
      <c r="M775" s="32"/>
      <c r="N775" s="35"/>
    </row>
    <row r="776" spans="11:14" ht="15" customHeight="1" x14ac:dyDescent="0.2">
      <c r="K776" s="32"/>
      <c r="L776" s="32"/>
      <c r="M776" s="32"/>
      <c r="N776" s="35"/>
    </row>
    <row r="777" spans="11:14" ht="15" customHeight="1" x14ac:dyDescent="0.2">
      <c r="K777" s="32"/>
      <c r="L777" s="32"/>
      <c r="M777" s="32"/>
      <c r="N777" s="35"/>
    </row>
    <row r="778" spans="11:14" ht="15" customHeight="1" x14ac:dyDescent="0.2">
      <c r="K778" s="32"/>
      <c r="L778" s="32"/>
      <c r="M778" s="32"/>
      <c r="N778" s="35"/>
    </row>
    <row r="779" spans="11:14" ht="15" customHeight="1" x14ac:dyDescent="0.2">
      <c r="K779" s="32"/>
      <c r="L779" s="32"/>
      <c r="M779" s="32"/>
      <c r="N779" s="35"/>
    </row>
    <row r="780" spans="11:14" ht="15" customHeight="1" x14ac:dyDescent="0.2">
      <c r="K780" s="32"/>
      <c r="L780" s="32"/>
      <c r="M780" s="32"/>
      <c r="N780" s="35"/>
    </row>
    <row r="781" spans="11:14" ht="15" customHeight="1" x14ac:dyDescent="0.2">
      <c r="K781" s="32"/>
      <c r="L781" s="32"/>
      <c r="M781" s="32"/>
      <c r="N781" s="35"/>
    </row>
    <row r="782" spans="11:14" ht="15" customHeight="1" x14ac:dyDescent="0.2">
      <c r="K782" s="32"/>
      <c r="L782" s="32"/>
      <c r="M782" s="32"/>
      <c r="N782" s="35"/>
    </row>
    <row r="783" spans="11:14" ht="15" customHeight="1" x14ac:dyDescent="0.2">
      <c r="K783" s="32"/>
      <c r="L783" s="32"/>
      <c r="M783" s="32"/>
      <c r="N783" s="35"/>
    </row>
    <row r="784" spans="11:14" ht="15" customHeight="1" x14ac:dyDescent="0.2">
      <c r="K784" s="32"/>
      <c r="L784" s="32"/>
      <c r="M784" s="32"/>
      <c r="N784" s="35"/>
    </row>
    <row r="785" spans="11:14" ht="15" customHeight="1" x14ac:dyDescent="0.2">
      <c r="K785" s="32"/>
      <c r="L785" s="32"/>
      <c r="M785" s="32"/>
      <c r="N785" s="35"/>
    </row>
    <row r="786" spans="11:14" ht="15" customHeight="1" x14ac:dyDescent="0.2">
      <c r="K786" s="32"/>
      <c r="L786" s="32"/>
      <c r="M786" s="32"/>
      <c r="N786" s="35"/>
    </row>
    <row r="787" spans="11:14" ht="15" customHeight="1" x14ac:dyDescent="0.2">
      <c r="K787" s="32"/>
      <c r="L787" s="32"/>
      <c r="M787" s="32"/>
      <c r="N787" s="35"/>
    </row>
    <row r="788" spans="11:14" ht="15" customHeight="1" x14ac:dyDescent="0.2">
      <c r="K788" s="32"/>
      <c r="L788" s="32"/>
      <c r="M788" s="32"/>
      <c r="N788" s="35"/>
    </row>
    <row r="789" spans="11:14" ht="15" customHeight="1" x14ac:dyDescent="0.2">
      <c r="K789" s="32"/>
      <c r="L789" s="32"/>
      <c r="M789" s="32"/>
      <c r="N789" s="35"/>
    </row>
    <row r="790" spans="11:14" ht="15" customHeight="1" x14ac:dyDescent="0.2">
      <c r="K790" s="32"/>
      <c r="L790" s="32"/>
      <c r="M790" s="32"/>
      <c r="N790" s="35"/>
    </row>
    <row r="791" spans="11:14" ht="15" customHeight="1" x14ac:dyDescent="0.2">
      <c r="K791" s="32"/>
      <c r="L791" s="32"/>
      <c r="M791" s="32"/>
      <c r="N791" s="35"/>
    </row>
    <row r="792" spans="11:14" ht="15" customHeight="1" x14ac:dyDescent="0.2">
      <c r="K792" s="32"/>
      <c r="L792" s="32"/>
      <c r="M792" s="32"/>
      <c r="N792" s="35"/>
    </row>
    <row r="793" spans="11:14" ht="15" customHeight="1" x14ac:dyDescent="0.2">
      <c r="K793" s="32"/>
      <c r="L793" s="32"/>
      <c r="M793" s="32"/>
      <c r="N793" s="35"/>
    </row>
    <row r="794" spans="11:14" ht="15" customHeight="1" x14ac:dyDescent="0.2">
      <c r="K794" s="32"/>
      <c r="L794" s="32"/>
      <c r="M794" s="32"/>
      <c r="N794" s="35"/>
    </row>
    <row r="795" spans="11:14" ht="15" customHeight="1" x14ac:dyDescent="0.2">
      <c r="K795" s="32"/>
      <c r="L795" s="32"/>
      <c r="M795" s="32"/>
      <c r="N795" s="35"/>
    </row>
    <row r="796" spans="11:14" ht="15" customHeight="1" x14ac:dyDescent="0.2">
      <c r="K796" s="32"/>
      <c r="L796" s="32"/>
      <c r="M796" s="32"/>
      <c r="N796" s="35"/>
    </row>
    <row r="797" spans="11:14" ht="15" customHeight="1" x14ac:dyDescent="0.2">
      <c r="K797" s="32"/>
      <c r="L797" s="32"/>
      <c r="M797" s="32"/>
      <c r="N797" s="35"/>
    </row>
    <row r="798" spans="11:14" ht="15" customHeight="1" x14ac:dyDescent="0.2">
      <c r="K798" s="32"/>
      <c r="L798" s="32"/>
      <c r="M798" s="32"/>
      <c r="N798" s="35"/>
    </row>
    <row r="799" spans="11:14" ht="15" customHeight="1" x14ac:dyDescent="0.2">
      <c r="K799" s="32"/>
      <c r="L799" s="32"/>
      <c r="M799" s="32"/>
      <c r="N799" s="35"/>
    </row>
    <row r="800" spans="11:14" ht="15" customHeight="1" x14ac:dyDescent="0.2">
      <c r="K800" s="32"/>
      <c r="L800" s="32"/>
      <c r="M800" s="32"/>
      <c r="N800" s="35"/>
    </row>
    <row r="801" spans="11:14" ht="15" customHeight="1" x14ac:dyDescent="0.2">
      <c r="K801" s="32"/>
      <c r="L801" s="32"/>
      <c r="M801" s="32"/>
      <c r="N801" s="35"/>
    </row>
    <row r="802" spans="11:14" ht="15" customHeight="1" x14ac:dyDescent="0.2">
      <c r="K802" s="32"/>
      <c r="L802" s="32"/>
      <c r="M802" s="32"/>
      <c r="N802" s="35"/>
    </row>
    <row r="803" spans="11:14" ht="15" customHeight="1" x14ac:dyDescent="0.2">
      <c r="K803" s="32"/>
      <c r="L803" s="32"/>
      <c r="M803" s="32"/>
      <c r="N803" s="35"/>
    </row>
    <row r="804" spans="11:14" ht="15" customHeight="1" x14ac:dyDescent="0.2">
      <c r="K804" s="32"/>
      <c r="L804" s="32"/>
      <c r="M804" s="32"/>
      <c r="N804" s="35"/>
    </row>
    <row r="805" spans="11:14" ht="15" customHeight="1" x14ac:dyDescent="0.2">
      <c r="K805" s="32"/>
      <c r="L805" s="32"/>
      <c r="M805" s="32"/>
      <c r="N805" s="35"/>
    </row>
    <row r="806" spans="11:14" ht="15" customHeight="1" x14ac:dyDescent="0.2">
      <c r="K806" s="32"/>
      <c r="L806" s="32"/>
      <c r="M806" s="32"/>
      <c r="N806" s="35"/>
    </row>
    <row r="807" spans="11:14" ht="15" customHeight="1" x14ac:dyDescent="0.2">
      <c r="K807" s="32"/>
      <c r="L807" s="32"/>
      <c r="M807" s="32"/>
      <c r="N807" s="35"/>
    </row>
    <row r="808" spans="11:14" ht="15" customHeight="1" x14ac:dyDescent="0.2">
      <c r="K808" s="32"/>
      <c r="L808" s="32"/>
      <c r="M808" s="32"/>
      <c r="N808" s="35"/>
    </row>
    <row r="809" spans="11:14" ht="15" customHeight="1" x14ac:dyDescent="0.2">
      <c r="K809" s="32"/>
      <c r="L809" s="32"/>
      <c r="M809" s="32"/>
      <c r="N809" s="35"/>
    </row>
    <row r="810" spans="11:14" ht="15" customHeight="1" x14ac:dyDescent="0.2">
      <c r="K810" s="32"/>
      <c r="L810" s="32"/>
      <c r="M810" s="32"/>
      <c r="N810" s="35"/>
    </row>
    <row r="811" spans="11:14" ht="15" customHeight="1" x14ac:dyDescent="0.2">
      <c r="K811" s="32"/>
      <c r="L811" s="32"/>
      <c r="M811" s="32"/>
      <c r="N811" s="35"/>
    </row>
    <row r="812" spans="11:14" ht="15" customHeight="1" x14ac:dyDescent="0.2">
      <c r="K812" s="32"/>
      <c r="L812" s="32"/>
      <c r="M812" s="32"/>
      <c r="N812" s="35"/>
    </row>
    <row r="813" spans="11:14" ht="15" customHeight="1" x14ac:dyDescent="0.2">
      <c r="K813" s="32"/>
      <c r="L813" s="32"/>
      <c r="M813" s="32"/>
      <c r="N813" s="35"/>
    </row>
    <row r="814" spans="11:14" ht="15" customHeight="1" x14ac:dyDescent="0.2">
      <c r="K814" s="32"/>
      <c r="L814" s="32"/>
      <c r="M814" s="32"/>
      <c r="N814" s="35"/>
    </row>
    <row r="815" spans="11:14" ht="15" customHeight="1" x14ac:dyDescent="0.2">
      <c r="K815" s="32"/>
      <c r="L815" s="32"/>
      <c r="M815" s="32"/>
      <c r="N815" s="35"/>
    </row>
    <row r="816" spans="11:14" ht="15" customHeight="1" x14ac:dyDescent="0.2">
      <c r="K816" s="32"/>
      <c r="L816" s="32"/>
      <c r="M816" s="32"/>
      <c r="N816" s="35"/>
    </row>
    <row r="817" spans="11:14" ht="15" customHeight="1" x14ac:dyDescent="0.2">
      <c r="K817" s="32"/>
      <c r="L817" s="32"/>
      <c r="M817" s="32"/>
      <c r="N817" s="35"/>
    </row>
    <row r="818" spans="11:14" ht="15" customHeight="1" x14ac:dyDescent="0.2">
      <c r="K818" s="32"/>
      <c r="L818" s="32"/>
      <c r="M818" s="32"/>
      <c r="N818" s="35"/>
    </row>
    <row r="819" spans="11:14" ht="15" customHeight="1" x14ac:dyDescent="0.2">
      <c r="K819" s="32"/>
      <c r="L819" s="32"/>
      <c r="M819" s="32"/>
      <c r="N819" s="35"/>
    </row>
    <row r="820" spans="11:14" ht="15" customHeight="1" x14ac:dyDescent="0.2">
      <c r="K820" s="32"/>
      <c r="L820" s="32"/>
      <c r="M820" s="32"/>
      <c r="N820" s="35"/>
    </row>
    <row r="821" spans="11:14" ht="15" customHeight="1" x14ac:dyDescent="0.2">
      <c r="K821" s="32"/>
      <c r="L821" s="32"/>
      <c r="M821" s="32"/>
      <c r="N821" s="35"/>
    </row>
    <row r="822" spans="11:14" ht="15" customHeight="1" x14ac:dyDescent="0.2">
      <c r="K822" s="32"/>
      <c r="L822" s="32"/>
      <c r="M822" s="32"/>
      <c r="N822" s="35"/>
    </row>
    <row r="823" spans="11:14" ht="15" customHeight="1" x14ac:dyDescent="0.2">
      <c r="K823" s="32"/>
      <c r="L823" s="32"/>
      <c r="M823" s="32"/>
      <c r="N823" s="35"/>
    </row>
    <row r="824" spans="11:14" ht="15" customHeight="1" x14ac:dyDescent="0.2">
      <c r="K824" s="32"/>
      <c r="L824" s="32"/>
      <c r="M824" s="32"/>
      <c r="N824" s="35"/>
    </row>
    <row r="825" spans="11:14" ht="15" customHeight="1" x14ac:dyDescent="0.2">
      <c r="K825" s="32"/>
      <c r="L825" s="32"/>
      <c r="M825" s="32"/>
      <c r="N825" s="35"/>
    </row>
    <row r="826" spans="11:14" ht="15" customHeight="1" x14ac:dyDescent="0.2">
      <c r="K826" s="32"/>
      <c r="L826" s="32"/>
      <c r="M826" s="32"/>
      <c r="N826" s="35"/>
    </row>
    <row r="827" spans="11:14" ht="15" customHeight="1" x14ac:dyDescent="0.2">
      <c r="K827" s="32"/>
      <c r="L827" s="32"/>
      <c r="M827" s="32"/>
      <c r="N827" s="35"/>
    </row>
    <row r="828" spans="11:14" ht="15" customHeight="1" x14ac:dyDescent="0.2">
      <c r="K828" s="32"/>
      <c r="L828" s="32"/>
      <c r="M828" s="32"/>
      <c r="N828" s="35"/>
    </row>
    <row r="829" spans="11:14" ht="15" customHeight="1" x14ac:dyDescent="0.2">
      <c r="K829" s="32"/>
      <c r="L829" s="32"/>
      <c r="M829" s="32"/>
      <c r="N829" s="35"/>
    </row>
    <row r="830" spans="11:14" ht="15" customHeight="1" x14ac:dyDescent="0.2">
      <c r="K830" s="32"/>
      <c r="L830" s="32"/>
      <c r="M830" s="32"/>
      <c r="N830" s="35"/>
    </row>
    <row r="831" spans="11:14" ht="15" customHeight="1" x14ac:dyDescent="0.2">
      <c r="K831" s="32"/>
      <c r="L831" s="32"/>
      <c r="M831" s="32"/>
      <c r="N831" s="35"/>
    </row>
    <row r="832" spans="11:14" ht="15" customHeight="1" x14ac:dyDescent="0.2">
      <c r="K832" s="32"/>
      <c r="L832" s="32"/>
      <c r="M832" s="32"/>
      <c r="N832" s="35"/>
    </row>
    <row r="833" spans="11:14" ht="15" customHeight="1" x14ac:dyDescent="0.2">
      <c r="K833" s="32"/>
      <c r="L833" s="32"/>
      <c r="M833" s="32"/>
      <c r="N833" s="35"/>
    </row>
    <row r="834" spans="11:14" ht="15" customHeight="1" x14ac:dyDescent="0.2">
      <c r="K834" s="32"/>
      <c r="L834" s="32"/>
      <c r="M834" s="32"/>
      <c r="N834" s="35"/>
    </row>
    <row r="835" spans="11:14" ht="15" customHeight="1" x14ac:dyDescent="0.2">
      <c r="K835" s="32"/>
      <c r="L835" s="32"/>
      <c r="M835" s="32"/>
      <c r="N835" s="35"/>
    </row>
    <row r="836" spans="11:14" ht="15" customHeight="1" x14ac:dyDescent="0.2">
      <c r="K836" s="32"/>
      <c r="L836" s="32"/>
      <c r="M836" s="32"/>
      <c r="N836" s="35"/>
    </row>
    <row r="837" spans="11:14" ht="15" customHeight="1" x14ac:dyDescent="0.2">
      <c r="K837" s="32"/>
      <c r="L837" s="32"/>
      <c r="M837" s="32"/>
      <c r="N837" s="35"/>
    </row>
    <row r="838" spans="11:14" ht="15" customHeight="1" x14ac:dyDescent="0.2">
      <c r="K838" s="32"/>
      <c r="L838" s="32"/>
      <c r="M838" s="32"/>
      <c r="N838" s="35"/>
    </row>
    <row r="839" spans="11:14" ht="15" customHeight="1" x14ac:dyDescent="0.2">
      <c r="K839" s="32"/>
      <c r="L839" s="32"/>
      <c r="M839" s="32"/>
      <c r="N839" s="35"/>
    </row>
    <row r="840" spans="11:14" ht="15" customHeight="1" x14ac:dyDescent="0.2">
      <c r="K840" s="32"/>
      <c r="L840" s="32"/>
      <c r="M840" s="32"/>
      <c r="N840" s="35"/>
    </row>
    <row r="841" spans="11:14" ht="15" customHeight="1" x14ac:dyDescent="0.2">
      <c r="K841" s="32"/>
      <c r="L841" s="32"/>
      <c r="M841" s="32"/>
      <c r="N841" s="35"/>
    </row>
    <row r="842" spans="11:14" ht="15" customHeight="1" x14ac:dyDescent="0.2">
      <c r="K842" s="32"/>
      <c r="L842" s="32"/>
      <c r="M842" s="32"/>
      <c r="N842" s="35"/>
    </row>
    <row r="843" spans="11:14" ht="15" customHeight="1" x14ac:dyDescent="0.2">
      <c r="K843" s="32"/>
      <c r="L843" s="32"/>
      <c r="M843" s="32"/>
      <c r="N843" s="35"/>
    </row>
    <row r="844" spans="11:14" ht="15" customHeight="1" x14ac:dyDescent="0.2">
      <c r="K844" s="32"/>
      <c r="L844" s="32"/>
      <c r="M844" s="32"/>
      <c r="N844" s="35"/>
    </row>
    <row r="845" spans="11:14" ht="15" customHeight="1" x14ac:dyDescent="0.2">
      <c r="K845" s="32"/>
      <c r="L845" s="32"/>
      <c r="M845" s="32"/>
      <c r="N845" s="35"/>
    </row>
    <row r="846" spans="11:14" ht="15" customHeight="1" x14ac:dyDescent="0.2">
      <c r="K846" s="32"/>
      <c r="L846" s="32"/>
      <c r="M846" s="32"/>
      <c r="N846" s="35"/>
    </row>
    <row r="847" spans="11:14" ht="15" customHeight="1" x14ac:dyDescent="0.2">
      <c r="K847" s="32"/>
      <c r="L847" s="32"/>
      <c r="M847" s="32"/>
      <c r="N847" s="35"/>
    </row>
    <row r="848" spans="11:14" ht="15" customHeight="1" x14ac:dyDescent="0.2">
      <c r="K848" s="32"/>
      <c r="L848" s="32"/>
      <c r="M848" s="32"/>
      <c r="N848" s="35"/>
    </row>
    <row r="849" spans="11:14" ht="15" customHeight="1" x14ac:dyDescent="0.2">
      <c r="K849" s="32"/>
      <c r="L849" s="32"/>
      <c r="M849" s="32"/>
      <c r="N849" s="35"/>
    </row>
    <row r="850" spans="11:14" ht="15" customHeight="1" x14ac:dyDescent="0.2">
      <c r="K850" s="32"/>
      <c r="L850" s="32"/>
      <c r="M850" s="32"/>
      <c r="N850" s="35"/>
    </row>
    <row r="851" spans="11:14" ht="15" customHeight="1" x14ac:dyDescent="0.2">
      <c r="K851" s="32"/>
      <c r="L851" s="32"/>
      <c r="M851" s="32"/>
      <c r="N851" s="35"/>
    </row>
    <row r="852" spans="11:14" ht="15" customHeight="1" x14ac:dyDescent="0.2">
      <c r="K852" s="32"/>
      <c r="L852" s="32"/>
      <c r="M852" s="32"/>
      <c r="N852" s="35"/>
    </row>
    <row r="853" spans="11:14" ht="15" customHeight="1" x14ac:dyDescent="0.2">
      <c r="K853" s="32"/>
      <c r="L853" s="32"/>
      <c r="M853" s="32"/>
      <c r="N853" s="35"/>
    </row>
    <row r="854" spans="11:14" ht="15" customHeight="1" x14ac:dyDescent="0.2">
      <c r="K854" s="32"/>
      <c r="L854" s="32"/>
      <c r="M854" s="32"/>
      <c r="N854" s="35"/>
    </row>
    <row r="855" spans="11:14" ht="15" customHeight="1" x14ac:dyDescent="0.2">
      <c r="K855" s="32"/>
      <c r="L855" s="32"/>
      <c r="M855" s="32"/>
      <c r="N855" s="35"/>
    </row>
    <row r="856" spans="11:14" ht="15" customHeight="1" x14ac:dyDescent="0.2">
      <c r="K856" s="32"/>
      <c r="L856" s="32"/>
      <c r="M856" s="32"/>
      <c r="N856" s="35"/>
    </row>
    <row r="857" spans="11:14" ht="15" customHeight="1" x14ac:dyDescent="0.2">
      <c r="K857" s="32"/>
      <c r="L857" s="32"/>
      <c r="M857" s="32"/>
      <c r="N857" s="35"/>
    </row>
    <row r="858" spans="11:14" ht="15" customHeight="1" x14ac:dyDescent="0.2">
      <c r="K858" s="32"/>
      <c r="L858" s="32"/>
      <c r="M858" s="32"/>
      <c r="N858" s="35"/>
    </row>
    <row r="859" spans="11:14" ht="15" customHeight="1" x14ac:dyDescent="0.2">
      <c r="K859" s="32"/>
      <c r="L859" s="32"/>
      <c r="M859" s="32"/>
      <c r="N859" s="35"/>
    </row>
    <row r="860" spans="11:14" ht="15" customHeight="1" x14ac:dyDescent="0.2">
      <c r="K860" s="32"/>
      <c r="L860" s="32"/>
      <c r="M860" s="32"/>
      <c r="N860" s="35"/>
    </row>
    <row r="861" spans="11:14" ht="15" customHeight="1" x14ac:dyDescent="0.2">
      <c r="K861" s="32"/>
      <c r="L861" s="32"/>
      <c r="M861" s="32"/>
      <c r="N861" s="35"/>
    </row>
    <row r="862" spans="11:14" ht="15" customHeight="1" x14ac:dyDescent="0.2">
      <c r="K862" s="32"/>
      <c r="L862" s="32"/>
      <c r="M862" s="32"/>
      <c r="N862" s="35"/>
    </row>
    <row r="863" spans="11:14" ht="15" customHeight="1" x14ac:dyDescent="0.2">
      <c r="K863" s="32"/>
      <c r="L863" s="32"/>
      <c r="M863" s="32"/>
      <c r="N863" s="35"/>
    </row>
    <row r="864" spans="11:14" ht="15" customHeight="1" x14ac:dyDescent="0.2">
      <c r="K864" s="32"/>
      <c r="L864" s="32"/>
      <c r="M864" s="32"/>
      <c r="N864" s="35"/>
    </row>
    <row r="865" spans="11:14" ht="15" customHeight="1" x14ac:dyDescent="0.2">
      <c r="K865" s="32"/>
      <c r="L865" s="32"/>
      <c r="M865" s="32"/>
      <c r="N865" s="35"/>
    </row>
    <row r="866" spans="11:14" ht="15" customHeight="1" x14ac:dyDescent="0.2">
      <c r="K866" s="32"/>
      <c r="L866" s="32"/>
      <c r="M866" s="32"/>
      <c r="N866" s="35"/>
    </row>
    <row r="867" spans="11:14" ht="15" customHeight="1" x14ac:dyDescent="0.2">
      <c r="K867" s="32"/>
      <c r="L867" s="32"/>
      <c r="M867" s="32"/>
      <c r="N867" s="35"/>
    </row>
    <row r="868" spans="11:14" ht="15" customHeight="1" x14ac:dyDescent="0.2">
      <c r="K868" s="32"/>
      <c r="L868" s="32"/>
      <c r="M868" s="32"/>
      <c r="N868" s="35"/>
    </row>
    <row r="869" spans="11:14" ht="15" customHeight="1" x14ac:dyDescent="0.2">
      <c r="K869" s="32"/>
      <c r="L869" s="32"/>
      <c r="M869" s="32"/>
      <c r="N869" s="35"/>
    </row>
    <row r="870" spans="11:14" ht="15" customHeight="1" x14ac:dyDescent="0.2">
      <c r="K870" s="32"/>
      <c r="L870" s="32"/>
      <c r="M870" s="32"/>
      <c r="N870" s="35"/>
    </row>
    <row r="871" spans="11:14" ht="15" customHeight="1" x14ac:dyDescent="0.2">
      <c r="K871" s="32"/>
      <c r="L871" s="32"/>
      <c r="M871" s="32"/>
      <c r="N871" s="35"/>
    </row>
    <row r="872" spans="11:14" ht="15" customHeight="1" x14ac:dyDescent="0.2">
      <c r="K872" s="32"/>
      <c r="L872" s="32"/>
      <c r="M872" s="32"/>
      <c r="N872" s="35"/>
    </row>
    <row r="873" spans="11:14" ht="15" customHeight="1" x14ac:dyDescent="0.2">
      <c r="K873" s="32"/>
      <c r="L873" s="32"/>
      <c r="M873" s="32"/>
      <c r="N873" s="35"/>
    </row>
    <row r="874" spans="11:14" ht="15" customHeight="1" x14ac:dyDescent="0.2">
      <c r="K874" s="32"/>
      <c r="L874" s="32"/>
      <c r="M874" s="32"/>
      <c r="N874" s="35"/>
    </row>
    <row r="875" spans="11:14" ht="15" customHeight="1" x14ac:dyDescent="0.2">
      <c r="K875" s="32"/>
      <c r="L875" s="32"/>
      <c r="M875" s="32"/>
      <c r="N875" s="35"/>
    </row>
    <row r="876" spans="11:14" ht="15" customHeight="1" x14ac:dyDescent="0.2">
      <c r="K876" s="32"/>
      <c r="L876" s="32"/>
      <c r="M876" s="32"/>
      <c r="N876" s="35"/>
    </row>
    <row r="877" spans="11:14" ht="15" customHeight="1" x14ac:dyDescent="0.2">
      <c r="K877" s="32"/>
      <c r="L877" s="32"/>
      <c r="M877" s="32"/>
      <c r="N877" s="35"/>
    </row>
    <row r="878" spans="11:14" ht="15" customHeight="1" x14ac:dyDescent="0.2">
      <c r="K878" s="32"/>
      <c r="L878" s="32"/>
      <c r="M878" s="32"/>
      <c r="N878" s="35"/>
    </row>
    <row r="879" spans="11:14" ht="15" customHeight="1" x14ac:dyDescent="0.2">
      <c r="K879" s="32"/>
      <c r="L879" s="32"/>
      <c r="M879" s="32"/>
      <c r="N879" s="35"/>
    </row>
    <row r="880" spans="11:14" ht="15" customHeight="1" x14ac:dyDescent="0.2">
      <c r="K880" s="32"/>
      <c r="L880" s="32"/>
      <c r="M880" s="32"/>
      <c r="N880" s="35"/>
    </row>
    <row r="881" spans="11:14" ht="15" customHeight="1" x14ac:dyDescent="0.2">
      <c r="K881" s="32"/>
      <c r="L881" s="32"/>
      <c r="M881" s="32"/>
      <c r="N881" s="35"/>
    </row>
    <row r="882" spans="11:14" ht="15" customHeight="1" x14ac:dyDescent="0.2">
      <c r="K882" s="32"/>
      <c r="L882" s="32"/>
      <c r="M882" s="32"/>
      <c r="N882" s="35"/>
    </row>
    <row r="883" spans="11:14" ht="15" customHeight="1" x14ac:dyDescent="0.2">
      <c r="K883" s="32"/>
      <c r="L883" s="32"/>
      <c r="M883" s="32"/>
      <c r="N883" s="35"/>
    </row>
    <row r="884" spans="11:14" ht="15" customHeight="1" x14ac:dyDescent="0.2">
      <c r="K884" s="32"/>
      <c r="L884" s="32"/>
      <c r="M884" s="32"/>
      <c r="N884" s="35"/>
    </row>
    <row r="885" spans="11:14" ht="15" customHeight="1" x14ac:dyDescent="0.2">
      <c r="K885" s="32"/>
      <c r="L885" s="32"/>
      <c r="M885" s="32"/>
      <c r="N885" s="35"/>
    </row>
    <row r="886" spans="11:14" ht="15" customHeight="1" x14ac:dyDescent="0.2">
      <c r="K886" s="32"/>
      <c r="L886" s="32"/>
      <c r="M886" s="32"/>
      <c r="N886" s="35"/>
    </row>
    <row r="887" spans="11:14" ht="15" customHeight="1" x14ac:dyDescent="0.2">
      <c r="K887" s="32"/>
      <c r="L887" s="32"/>
      <c r="M887" s="32"/>
      <c r="N887" s="35"/>
    </row>
    <row r="888" spans="11:14" ht="15" customHeight="1" x14ac:dyDescent="0.2">
      <c r="K888" s="32"/>
      <c r="L888" s="32"/>
      <c r="M888" s="32"/>
      <c r="N888" s="35"/>
    </row>
    <row r="889" spans="11:14" ht="15" customHeight="1" x14ac:dyDescent="0.2">
      <c r="K889" s="32"/>
      <c r="L889" s="32"/>
      <c r="M889" s="32"/>
      <c r="N889" s="35"/>
    </row>
    <row r="890" spans="11:14" ht="15" customHeight="1" x14ac:dyDescent="0.2">
      <c r="K890" s="32"/>
      <c r="L890" s="32"/>
      <c r="M890" s="32"/>
      <c r="N890" s="35"/>
    </row>
    <row r="891" spans="11:14" ht="15" customHeight="1" x14ac:dyDescent="0.2">
      <c r="K891" s="32"/>
      <c r="L891" s="32"/>
      <c r="M891" s="32"/>
      <c r="N891" s="35"/>
    </row>
    <row r="892" spans="11:14" ht="15" customHeight="1" x14ac:dyDescent="0.2">
      <c r="K892" s="32"/>
      <c r="L892" s="32"/>
      <c r="M892" s="32"/>
      <c r="N892" s="35"/>
    </row>
    <row r="893" spans="11:14" ht="15" customHeight="1" x14ac:dyDescent="0.2">
      <c r="K893" s="32"/>
      <c r="L893" s="32"/>
      <c r="M893" s="32"/>
      <c r="N893" s="35"/>
    </row>
    <row r="894" spans="11:14" ht="15" customHeight="1" x14ac:dyDescent="0.2">
      <c r="K894" s="32"/>
      <c r="L894" s="32"/>
      <c r="M894" s="32"/>
      <c r="N894" s="35"/>
    </row>
    <row r="895" spans="11:14" ht="15" customHeight="1" x14ac:dyDescent="0.2">
      <c r="K895" s="32"/>
      <c r="L895" s="32"/>
      <c r="M895" s="32"/>
      <c r="N895" s="35"/>
    </row>
    <row r="896" spans="11:14" ht="15" customHeight="1" x14ac:dyDescent="0.2">
      <c r="K896" s="32"/>
      <c r="L896" s="32"/>
      <c r="M896" s="32"/>
      <c r="N896" s="35"/>
    </row>
    <row r="897" spans="11:14" ht="15" customHeight="1" x14ac:dyDescent="0.2">
      <c r="K897" s="32"/>
      <c r="L897" s="32"/>
      <c r="M897" s="32"/>
      <c r="N897" s="35"/>
    </row>
    <row r="898" spans="11:14" ht="15" customHeight="1" x14ac:dyDescent="0.2">
      <c r="K898" s="32"/>
      <c r="L898" s="32"/>
      <c r="M898" s="32"/>
      <c r="N898" s="35"/>
    </row>
    <row r="899" spans="11:14" ht="15" customHeight="1" x14ac:dyDescent="0.2">
      <c r="K899" s="32"/>
      <c r="L899" s="32"/>
      <c r="M899" s="32"/>
      <c r="N899" s="35"/>
    </row>
    <row r="900" spans="11:14" ht="15" customHeight="1" x14ac:dyDescent="0.2">
      <c r="K900" s="32"/>
      <c r="L900" s="32"/>
      <c r="M900" s="32"/>
      <c r="N900" s="35"/>
    </row>
    <row r="901" spans="11:14" ht="15" customHeight="1" x14ac:dyDescent="0.2">
      <c r="K901" s="32"/>
      <c r="L901" s="32"/>
      <c r="M901" s="32"/>
      <c r="N901" s="35"/>
    </row>
    <row r="902" spans="11:14" ht="15" customHeight="1" x14ac:dyDescent="0.2">
      <c r="K902" s="32"/>
      <c r="L902" s="32"/>
      <c r="M902" s="32"/>
      <c r="N902" s="35"/>
    </row>
    <row r="903" spans="11:14" ht="15" customHeight="1" x14ac:dyDescent="0.2">
      <c r="K903" s="32"/>
      <c r="L903" s="32"/>
      <c r="M903" s="32"/>
      <c r="N903" s="35"/>
    </row>
    <row r="904" spans="11:14" ht="15" customHeight="1" x14ac:dyDescent="0.2">
      <c r="K904" s="32"/>
      <c r="L904" s="32"/>
      <c r="M904" s="32"/>
      <c r="N904" s="35"/>
    </row>
    <row r="905" spans="11:14" ht="15" customHeight="1" x14ac:dyDescent="0.2">
      <c r="K905" s="32"/>
      <c r="L905" s="32"/>
      <c r="M905" s="32"/>
      <c r="N905" s="35"/>
    </row>
    <row r="906" spans="11:14" ht="15" customHeight="1" x14ac:dyDescent="0.2">
      <c r="K906" s="32"/>
      <c r="L906" s="32"/>
      <c r="M906" s="32"/>
      <c r="N906" s="35"/>
    </row>
    <row r="907" spans="11:14" ht="15" customHeight="1" x14ac:dyDescent="0.2">
      <c r="K907" s="32"/>
      <c r="L907" s="32"/>
      <c r="M907" s="32"/>
      <c r="N907" s="35"/>
    </row>
    <row r="908" spans="11:14" ht="15" customHeight="1" x14ac:dyDescent="0.2">
      <c r="K908" s="32"/>
      <c r="L908" s="32"/>
      <c r="M908" s="32"/>
      <c r="N908" s="35"/>
    </row>
    <row r="909" spans="11:14" ht="15" customHeight="1" x14ac:dyDescent="0.2">
      <c r="K909" s="32"/>
      <c r="L909" s="32"/>
      <c r="M909" s="32"/>
      <c r="N909" s="35"/>
    </row>
    <row r="910" spans="11:14" ht="15" customHeight="1" x14ac:dyDescent="0.2">
      <c r="K910" s="32"/>
      <c r="L910" s="32"/>
      <c r="M910" s="32"/>
      <c r="N910" s="35"/>
    </row>
    <row r="911" spans="11:14" ht="15" customHeight="1" x14ac:dyDescent="0.2">
      <c r="K911" s="32"/>
      <c r="L911" s="32"/>
      <c r="M911" s="32"/>
      <c r="N911" s="35"/>
    </row>
    <row r="912" spans="11:14" ht="15" customHeight="1" x14ac:dyDescent="0.2">
      <c r="K912" s="32"/>
      <c r="L912" s="32"/>
      <c r="M912" s="32"/>
      <c r="N912" s="35"/>
    </row>
    <row r="913" spans="11:14" ht="15" customHeight="1" x14ac:dyDescent="0.2">
      <c r="K913" s="32"/>
      <c r="L913" s="32"/>
      <c r="M913" s="32"/>
      <c r="N913" s="35"/>
    </row>
    <row r="914" spans="11:14" ht="15" customHeight="1" x14ac:dyDescent="0.2">
      <c r="K914" s="32"/>
      <c r="L914" s="32"/>
      <c r="M914" s="32"/>
      <c r="N914" s="35"/>
    </row>
    <row r="915" spans="11:14" ht="15" customHeight="1" x14ac:dyDescent="0.2">
      <c r="K915" s="32"/>
      <c r="L915" s="32"/>
      <c r="M915" s="32"/>
      <c r="N915" s="35"/>
    </row>
    <row r="916" spans="11:14" ht="15" customHeight="1" x14ac:dyDescent="0.2">
      <c r="K916" s="32"/>
      <c r="L916" s="32"/>
      <c r="M916" s="32"/>
      <c r="N916" s="35"/>
    </row>
    <row r="917" spans="11:14" ht="15" customHeight="1" x14ac:dyDescent="0.2">
      <c r="K917" s="32"/>
      <c r="L917" s="32"/>
      <c r="M917" s="32"/>
      <c r="N917" s="35"/>
    </row>
    <row r="918" spans="11:14" ht="15" customHeight="1" x14ac:dyDescent="0.2">
      <c r="K918" s="32"/>
      <c r="L918" s="32"/>
      <c r="M918" s="32"/>
      <c r="N918" s="35"/>
    </row>
    <row r="919" spans="11:14" ht="15" customHeight="1" x14ac:dyDescent="0.2">
      <c r="K919" s="32"/>
      <c r="L919" s="32"/>
      <c r="M919" s="32"/>
      <c r="N919" s="35"/>
    </row>
    <row r="920" spans="11:14" ht="15" customHeight="1" x14ac:dyDescent="0.2">
      <c r="K920" s="32"/>
      <c r="L920" s="32"/>
      <c r="M920" s="32"/>
      <c r="N920" s="35"/>
    </row>
    <row r="921" spans="11:14" ht="15" customHeight="1" x14ac:dyDescent="0.2">
      <c r="K921" s="32"/>
      <c r="L921" s="32"/>
      <c r="M921" s="32"/>
      <c r="N921" s="35"/>
    </row>
  </sheetData>
  <autoFilter ref="A2:AI327"/>
  <mergeCells count="7">
    <mergeCell ref="AG1:AI1"/>
    <mergeCell ref="A1:D1"/>
    <mergeCell ref="E1:F1"/>
    <mergeCell ref="K1:N1"/>
    <mergeCell ref="O1:S1"/>
    <mergeCell ref="T1:AF1"/>
    <mergeCell ref="G1:J1"/>
  </mergeCells>
  <pageMargins left="0.511811024" right="0.511811024" top="0.78740157499999996" bottom="0.78740157499999996" header="0" footer="0"/>
  <pageSetup paperSize="9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J20" sqref="J20"/>
    </sheetView>
  </sheetViews>
  <sheetFormatPr defaultColWidth="8.85546875" defaultRowHeight="15" x14ac:dyDescent="0.25"/>
  <cols>
    <col min="1" max="1" width="14.7109375" style="106" customWidth="1"/>
    <col min="2" max="2" width="14.42578125" style="106" customWidth="1"/>
    <col min="3" max="3" width="13.7109375" style="106" customWidth="1"/>
    <col min="4" max="16384" width="8.85546875" style="86"/>
  </cols>
  <sheetData>
    <row r="3" spans="1:3" x14ac:dyDescent="0.25">
      <c r="A3" s="107" t="s">
        <v>408</v>
      </c>
      <c r="B3" s="107" t="s">
        <v>398</v>
      </c>
      <c r="C3" s="107" t="s">
        <v>407</v>
      </c>
    </row>
    <row r="4" spans="1:3" x14ac:dyDescent="0.25">
      <c r="A4" s="107" t="s">
        <v>399</v>
      </c>
      <c r="B4" s="107">
        <v>42.881767982072908</v>
      </c>
      <c r="C4" s="107">
        <v>22</v>
      </c>
    </row>
    <row r="5" spans="1:3" x14ac:dyDescent="0.25">
      <c r="A5" s="107" t="s">
        <v>138</v>
      </c>
      <c r="B5" s="107">
        <v>40.344871210725294</v>
      </c>
      <c r="C5" s="107">
        <v>22</v>
      </c>
    </row>
    <row r="6" spans="1:3" x14ac:dyDescent="0.25">
      <c r="A6" s="107" t="s">
        <v>114</v>
      </c>
      <c r="B6" s="107">
        <v>34.938781422849083</v>
      </c>
      <c r="C6" s="107">
        <v>22</v>
      </c>
    </row>
    <row r="7" spans="1:3" x14ac:dyDescent="0.25">
      <c r="A7" s="107" t="s">
        <v>61</v>
      </c>
      <c r="B7" s="107">
        <v>33.451231739455118</v>
      </c>
      <c r="C7" s="107">
        <v>22</v>
      </c>
    </row>
    <row r="8" spans="1:3" x14ac:dyDescent="0.25">
      <c r="A8" s="107" t="s">
        <v>85</v>
      </c>
      <c r="B8" s="107">
        <v>31.48979323035541</v>
      </c>
      <c r="C8" s="107">
        <v>22</v>
      </c>
    </row>
    <row r="9" spans="1:3" x14ac:dyDescent="0.25">
      <c r="A9" s="107" t="s">
        <v>279</v>
      </c>
      <c r="B9" s="107">
        <v>28.835956835956836</v>
      </c>
      <c r="C9" s="107">
        <v>22</v>
      </c>
    </row>
    <row r="10" spans="1:3" x14ac:dyDescent="0.25">
      <c r="A10" s="107" t="s">
        <v>118</v>
      </c>
      <c r="B10" s="107">
        <v>28.144788995888259</v>
      </c>
      <c r="C10" s="107">
        <v>22</v>
      </c>
    </row>
    <row r="11" spans="1:3" x14ac:dyDescent="0.25">
      <c r="A11" s="107" t="s">
        <v>400</v>
      </c>
      <c r="B11" s="107">
        <v>27.27272727272727</v>
      </c>
      <c r="C11" s="107">
        <v>22</v>
      </c>
    </row>
    <row r="12" spans="1:3" x14ac:dyDescent="0.25">
      <c r="A12" s="107" t="s">
        <v>401</v>
      </c>
      <c r="B12" s="107">
        <v>26.150831562924026</v>
      </c>
      <c r="C12" s="107">
        <v>22</v>
      </c>
    </row>
    <row r="13" spans="1:3" x14ac:dyDescent="0.25">
      <c r="A13" s="107" t="s">
        <v>90</v>
      </c>
      <c r="B13" s="107">
        <v>24.525154347967806</v>
      </c>
      <c r="C13" s="107">
        <v>22</v>
      </c>
    </row>
    <row r="14" spans="1:3" x14ac:dyDescent="0.25">
      <c r="A14" s="107" t="s">
        <v>402</v>
      </c>
      <c r="B14" s="107">
        <v>24.051172707889123</v>
      </c>
      <c r="C14" s="107">
        <v>22</v>
      </c>
    </row>
    <row r="15" spans="1:3" x14ac:dyDescent="0.25">
      <c r="A15" s="107" t="s">
        <v>76</v>
      </c>
      <c r="B15" s="107">
        <v>22.63478361683255</v>
      </c>
      <c r="C15" s="107">
        <v>22</v>
      </c>
    </row>
    <row r="16" spans="1:3" x14ac:dyDescent="0.25">
      <c r="A16" s="107" t="s">
        <v>403</v>
      </c>
      <c r="B16" s="107">
        <v>21.231086041722623</v>
      </c>
      <c r="C16" s="107">
        <v>22</v>
      </c>
    </row>
    <row r="17" spans="1:3" x14ac:dyDescent="0.25">
      <c r="A17" s="107" t="s">
        <v>404</v>
      </c>
      <c r="B17" s="107">
        <v>20.885646636680249</v>
      </c>
      <c r="C17" s="107">
        <v>22</v>
      </c>
    </row>
    <row r="18" spans="1:3" x14ac:dyDescent="0.25">
      <c r="A18" s="107" t="s">
        <v>140</v>
      </c>
      <c r="B18" s="107">
        <v>19.687894235107606</v>
      </c>
      <c r="C18" s="107">
        <v>22</v>
      </c>
    </row>
    <row r="19" spans="1:3" x14ac:dyDescent="0.25">
      <c r="A19" s="107" t="s">
        <v>122</v>
      </c>
      <c r="B19" s="107">
        <v>18.380229210907007</v>
      </c>
      <c r="C19" s="107">
        <v>22</v>
      </c>
    </row>
    <row r="20" spans="1:3" x14ac:dyDescent="0.25">
      <c r="A20" s="107" t="s">
        <v>70</v>
      </c>
      <c r="B20" s="107">
        <v>14.262849688892825</v>
      </c>
      <c r="C20" s="107">
        <v>22</v>
      </c>
    </row>
    <row r="21" spans="1:3" x14ac:dyDescent="0.25">
      <c r="A21" s="107" t="s">
        <v>79</v>
      </c>
      <c r="B21" s="107">
        <v>14.038968577086687</v>
      </c>
      <c r="C21" s="107">
        <v>22</v>
      </c>
    </row>
    <row r="22" spans="1:3" x14ac:dyDescent="0.25">
      <c r="A22" s="107" t="s">
        <v>405</v>
      </c>
      <c r="B22" s="107">
        <v>13.332797733818945</v>
      </c>
      <c r="C22" s="107">
        <v>22</v>
      </c>
    </row>
    <row r="23" spans="1:3" x14ac:dyDescent="0.25">
      <c r="A23" s="107" t="s">
        <v>94</v>
      </c>
      <c r="B23" s="107">
        <v>13.082314705094864</v>
      </c>
      <c r="C23" s="107">
        <v>22</v>
      </c>
    </row>
    <row r="24" spans="1:3" x14ac:dyDescent="0.25">
      <c r="A24" s="107" t="s">
        <v>106</v>
      </c>
      <c r="B24" s="107">
        <v>11.732806860367278</v>
      </c>
      <c r="C24" s="107">
        <v>22</v>
      </c>
    </row>
    <row r="25" spans="1:3" x14ac:dyDescent="0.25">
      <c r="A25" s="107" t="s">
        <v>110</v>
      </c>
      <c r="B25" s="107">
        <v>10.349593307983833</v>
      </c>
      <c r="C25" s="107">
        <v>22</v>
      </c>
    </row>
    <row r="26" spans="1:3" x14ac:dyDescent="0.25">
      <c r="A26" s="107" t="s">
        <v>406</v>
      </c>
      <c r="B26" s="107">
        <v>3.2046332046332044</v>
      </c>
      <c r="C26" s="107">
        <v>22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0"/>
  <sheetViews>
    <sheetView workbookViewId="0"/>
  </sheetViews>
  <sheetFormatPr defaultColWidth="14.42578125" defaultRowHeight="15" customHeight="1" x14ac:dyDescent="0.25"/>
  <cols>
    <col min="1" max="1" width="11.28515625" customWidth="1"/>
    <col min="2" max="5" width="9.140625" customWidth="1"/>
    <col min="6" max="29" width="9.140625" hidden="1" customWidth="1"/>
    <col min="30" max="30" width="12.140625" customWidth="1"/>
    <col min="31" max="31" width="10.7109375" hidden="1" customWidth="1"/>
    <col min="32" max="32" width="9" hidden="1" customWidth="1"/>
    <col min="33" max="33" width="10.7109375" hidden="1" customWidth="1"/>
    <col min="34" max="34" width="9.140625" hidden="1" customWidth="1"/>
    <col min="35" max="35" width="10.7109375" hidden="1" customWidth="1"/>
    <col min="36" max="36" width="9" hidden="1" customWidth="1"/>
    <col min="37" max="37" width="10.7109375" hidden="1" customWidth="1"/>
    <col min="38" max="38" width="10.42578125" hidden="1" customWidth="1"/>
    <col min="39" max="39" width="10.7109375" hidden="1" customWidth="1"/>
    <col min="40" max="42" width="9.140625" hidden="1" customWidth="1"/>
    <col min="43" max="43" width="10" customWidth="1"/>
    <col min="44" max="44" width="13.42578125" hidden="1" customWidth="1"/>
    <col min="45" max="45" width="8.710937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4" x14ac:dyDescent="0.25">
      <c r="A2" s="1">
        <v>42080</v>
      </c>
      <c r="B2">
        <v>4</v>
      </c>
      <c r="C2">
        <v>17</v>
      </c>
      <c r="D2" t="s">
        <v>43</v>
      </c>
      <c r="E2">
        <v>210703</v>
      </c>
      <c r="F2" t="s">
        <v>43</v>
      </c>
      <c r="G2" t="s">
        <v>44</v>
      </c>
      <c r="H2">
        <v>80</v>
      </c>
      <c r="I2">
        <v>80</v>
      </c>
      <c r="J2">
        <v>90</v>
      </c>
      <c r="K2">
        <v>29</v>
      </c>
      <c r="L2">
        <v>208.8</v>
      </c>
      <c r="M2">
        <v>188.8</v>
      </c>
      <c r="R2">
        <v>16</v>
      </c>
      <c r="S2">
        <v>20</v>
      </c>
      <c r="T2">
        <v>15</v>
      </c>
      <c r="U2">
        <v>20</v>
      </c>
      <c r="V2">
        <v>16</v>
      </c>
      <c r="W2">
        <v>20</v>
      </c>
      <c r="X2">
        <v>7</v>
      </c>
      <c r="Y2">
        <v>11</v>
      </c>
      <c r="Z2">
        <v>17</v>
      </c>
      <c r="AA2">
        <v>20</v>
      </c>
      <c r="AB2">
        <f t="shared" ref="AB2:AB65" si="0">(R2+T2+V2+X2+Z2)</f>
        <v>71</v>
      </c>
      <c r="AC2">
        <f t="shared" ref="AC2:AC65" si="1">S2+U2+W2+Y2+AA2</f>
        <v>91</v>
      </c>
      <c r="AD2">
        <f t="shared" ref="AD2:AD197" si="2">(AB2/AC2)*100</f>
        <v>78.021978021978029</v>
      </c>
      <c r="AE2">
        <v>6</v>
      </c>
      <c r="AF2">
        <v>20</v>
      </c>
      <c r="AG2">
        <v>8</v>
      </c>
      <c r="AH2">
        <v>20</v>
      </c>
      <c r="AI2">
        <v>9</v>
      </c>
      <c r="AJ2">
        <v>20</v>
      </c>
      <c r="AK2">
        <v>5</v>
      </c>
      <c r="AL2">
        <v>11</v>
      </c>
      <c r="AM2">
        <v>8</v>
      </c>
      <c r="AN2">
        <v>20</v>
      </c>
      <c r="AO2">
        <f t="shared" ref="AO2:AO41" si="3">AE2+AI2+AG2+AK2+AM2</f>
        <v>36</v>
      </c>
      <c r="AP2">
        <f t="shared" ref="AP2:AP99" si="4">AF2+AH2+AJ2+AL2+AN2</f>
        <v>91</v>
      </c>
      <c r="AQ2">
        <f t="shared" ref="AQ2:AQ116" si="5">(AO2/AP2)*100</f>
        <v>39.560439560439562</v>
      </c>
    </row>
    <row r="3" spans="1:44" x14ac:dyDescent="0.25">
      <c r="A3" s="1">
        <v>42080</v>
      </c>
      <c r="B3">
        <v>4</v>
      </c>
      <c r="C3">
        <v>18</v>
      </c>
      <c r="D3" t="s">
        <v>65</v>
      </c>
      <c r="E3">
        <v>100901</v>
      </c>
      <c r="F3" t="s">
        <v>65</v>
      </c>
      <c r="G3" t="s">
        <v>66</v>
      </c>
      <c r="H3">
        <v>60</v>
      </c>
      <c r="I3">
        <v>80</v>
      </c>
      <c r="J3">
        <v>90</v>
      </c>
      <c r="K3">
        <v>21</v>
      </c>
      <c r="L3">
        <v>151.19999999999999</v>
      </c>
      <c r="M3">
        <v>61.2</v>
      </c>
      <c r="R3">
        <v>12</v>
      </c>
      <c r="S3">
        <v>20</v>
      </c>
      <c r="T3">
        <v>13</v>
      </c>
      <c r="U3">
        <v>20</v>
      </c>
      <c r="V3">
        <v>12</v>
      </c>
      <c r="W3">
        <v>20</v>
      </c>
      <c r="X3">
        <v>4</v>
      </c>
      <c r="Y3">
        <v>9</v>
      </c>
      <c r="Z3">
        <v>7</v>
      </c>
      <c r="AA3">
        <v>19</v>
      </c>
      <c r="AB3">
        <f t="shared" si="0"/>
        <v>48</v>
      </c>
      <c r="AC3">
        <f t="shared" si="1"/>
        <v>88</v>
      </c>
      <c r="AD3">
        <f t="shared" si="2"/>
        <v>54.54545454545454</v>
      </c>
      <c r="AE3">
        <v>2</v>
      </c>
      <c r="AF3">
        <v>20</v>
      </c>
      <c r="AG3">
        <v>1</v>
      </c>
      <c r="AH3">
        <v>20</v>
      </c>
      <c r="AI3">
        <v>0</v>
      </c>
      <c r="AJ3">
        <v>20</v>
      </c>
      <c r="AK3">
        <v>0</v>
      </c>
      <c r="AL3">
        <v>9</v>
      </c>
      <c r="AM3">
        <v>0</v>
      </c>
      <c r="AN3">
        <v>19</v>
      </c>
      <c r="AO3">
        <f t="shared" si="3"/>
        <v>3</v>
      </c>
      <c r="AP3">
        <f t="shared" si="4"/>
        <v>88</v>
      </c>
      <c r="AQ3">
        <f t="shared" si="5"/>
        <v>3.4090909090909087</v>
      </c>
    </row>
    <row r="4" spans="1:44" x14ac:dyDescent="0.25">
      <c r="A4" s="1">
        <v>42080</v>
      </c>
      <c r="B4">
        <v>4</v>
      </c>
      <c r="C4">
        <v>19</v>
      </c>
      <c r="D4" t="s">
        <v>64</v>
      </c>
      <c r="E4">
        <v>150213</v>
      </c>
      <c r="F4" t="s">
        <v>64</v>
      </c>
      <c r="G4" t="s">
        <v>66</v>
      </c>
      <c r="H4">
        <v>45</v>
      </c>
      <c r="I4">
        <v>40</v>
      </c>
      <c r="J4">
        <v>90</v>
      </c>
      <c r="K4">
        <v>9</v>
      </c>
      <c r="L4">
        <v>32.4</v>
      </c>
      <c r="M4" t="s">
        <v>63</v>
      </c>
      <c r="R4">
        <v>4</v>
      </c>
      <c r="S4">
        <v>6</v>
      </c>
      <c r="T4">
        <v>13</v>
      </c>
      <c r="U4">
        <v>20</v>
      </c>
      <c r="V4">
        <v>18</v>
      </c>
      <c r="W4">
        <v>20</v>
      </c>
      <c r="X4">
        <v>17</v>
      </c>
      <c r="Y4">
        <v>19</v>
      </c>
      <c r="Z4">
        <v>13</v>
      </c>
      <c r="AA4">
        <v>20</v>
      </c>
      <c r="AB4">
        <f t="shared" si="0"/>
        <v>65</v>
      </c>
      <c r="AC4">
        <f t="shared" si="1"/>
        <v>85</v>
      </c>
      <c r="AD4">
        <f t="shared" si="2"/>
        <v>76.470588235294116</v>
      </c>
      <c r="AE4">
        <v>6</v>
      </c>
      <c r="AF4">
        <v>20</v>
      </c>
      <c r="AG4">
        <v>1</v>
      </c>
      <c r="AH4">
        <v>6</v>
      </c>
      <c r="AI4">
        <v>6</v>
      </c>
      <c r="AJ4">
        <v>20</v>
      </c>
      <c r="AK4">
        <v>6</v>
      </c>
      <c r="AL4">
        <v>19</v>
      </c>
      <c r="AM4">
        <v>7</v>
      </c>
      <c r="AN4">
        <v>20</v>
      </c>
      <c r="AO4">
        <f t="shared" si="3"/>
        <v>26</v>
      </c>
      <c r="AP4">
        <f t="shared" si="4"/>
        <v>85</v>
      </c>
      <c r="AQ4">
        <f t="shared" si="5"/>
        <v>30.588235294117649</v>
      </c>
    </row>
    <row r="5" spans="1:44" x14ac:dyDescent="0.25">
      <c r="A5" s="1">
        <v>42080</v>
      </c>
      <c r="B5">
        <v>4</v>
      </c>
      <c r="C5">
        <v>20</v>
      </c>
      <c r="D5" t="s">
        <v>61</v>
      </c>
      <c r="E5" t="s">
        <v>67</v>
      </c>
      <c r="F5" t="s">
        <v>68</v>
      </c>
      <c r="G5" t="s">
        <v>69</v>
      </c>
      <c r="H5">
        <v>15</v>
      </c>
      <c r="I5">
        <v>55</v>
      </c>
      <c r="J5">
        <v>85</v>
      </c>
      <c r="K5">
        <v>34</v>
      </c>
      <c r="L5">
        <v>158.9</v>
      </c>
      <c r="M5">
        <v>63.9</v>
      </c>
      <c r="R5">
        <v>19</v>
      </c>
      <c r="S5">
        <v>23</v>
      </c>
      <c r="T5">
        <v>19</v>
      </c>
      <c r="U5">
        <v>21</v>
      </c>
      <c r="V5">
        <v>17</v>
      </c>
      <c r="W5">
        <v>20</v>
      </c>
      <c r="X5">
        <v>15</v>
      </c>
      <c r="Y5">
        <v>19</v>
      </c>
      <c r="AB5">
        <f t="shared" si="0"/>
        <v>70</v>
      </c>
      <c r="AC5">
        <f t="shared" si="1"/>
        <v>83</v>
      </c>
      <c r="AD5">
        <f t="shared" si="2"/>
        <v>84.337349397590373</v>
      </c>
      <c r="AE5">
        <v>12</v>
      </c>
      <c r="AF5">
        <v>23</v>
      </c>
      <c r="AG5">
        <v>5</v>
      </c>
      <c r="AH5">
        <v>19</v>
      </c>
      <c r="AI5">
        <v>9</v>
      </c>
      <c r="AJ5">
        <v>20</v>
      </c>
      <c r="AK5">
        <v>12</v>
      </c>
      <c r="AL5">
        <v>21</v>
      </c>
      <c r="AM5">
        <v>0</v>
      </c>
      <c r="AN5">
        <v>0</v>
      </c>
      <c r="AO5">
        <f t="shared" si="3"/>
        <v>38</v>
      </c>
      <c r="AP5">
        <f t="shared" si="4"/>
        <v>83</v>
      </c>
      <c r="AQ5">
        <f t="shared" si="5"/>
        <v>45.783132530120483</v>
      </c>
    </row>
    <row r="6" spans="1:44" x14ac:dyDescent="0.25">
      <c r="A6" s="1">
        <v>42080</v>
      </c>
      <c r="B6">
        <v>4</v>
      </c>
      <c r="C6">
        <v>21</v>
      </c>
      <c r="D6" t="s">
        <v>70</v>
      </c>
      <c r="E6" t="s">
        <v>71</v>
      </c>
      <c r="F6" t="s">
        <v>72</v>
      </c>
      <c r="G6" t="s">
        <v>73</v>
      </c>
      <c r="H6">
        <v>35</v>
      </c>
      <c r="I6">
        <v>40</v>
      </c>
      <c r="J6">
        <v>85</v>
      </c>
      <c r="K6">
        <v>16</v>
      </c>
      <c r="L6">
        <v>54.4</v>
      </c>
      <c r="M6" t="s">
        <v>63</v>
      </c>
      <c r="R6">
        <v>14</v>
      </c>
      <c r="S6">
        <v>17</v>
      </c>
      <c r="T6">
        <v>13</v>
      </c>
      <c r="U6">
        <v>17</v>
      </c>
      <c r="V6">
        <v>14</v>
      </c>
      <c r="W6">
        <v>17</v>
      </c>
      <c r="X6">
        <v>14</v>
      </c>
      <c r="Y6">
        <v>18</v>
      </c>
      <c r="Z6">
        <v>10</v>
      </c>
      <c r="AA6">
        <v>17</v>
      </c>
      <c r="AB6">
        <f t="shared" si="0"/>
        <v>65</v>
      </c>
      <c r="AC6">
        <f t="shared" si="1"/>
        <v>86</v>
      </c>
      <c r="AD6">
        <f t="shared" si="2"/>
        <v>75.581395348837205</v>
      </c>
      <c r="AE6">
        <v>4</v>
      </c>
      <c r="AF6">
        <v>17</v>
      </c>
      <c r="AG6">
        <v>3</v>
      </c>
      <c r="AH6">
        <v>17</v>
      </c>
      <c r="AI6">
        <v>6</v>
      </c>
      <c r="AJ6">
        <v>17</v>
      </c>
      <c r="AK6">
        <v>3</v>
      </c>
      <c r="AL6">
        <v>18</v>
      </c>
      <c r="AM6">
        <v>1</v>
      </c>
      <c r="AN6">
        <v>17</v>
      </c>
      <c r="AO6">
        <f t="shared" si="3"/>
        <v>17</v>
      </c>
      <c r="AP6">
        <f t="shared" si="4"/>
        <v>86</v>
      </c>
      <c r="AQ6">
        <f t="shared" si="5"/>
        <v>19.767441860465116</v>
      </c>
    </row>
    <row r="7" spans="1:44" x14ac:dyDescent="0.25">
      <c r="A7" s="1">
        <v>42089</v>
      </c>
      <c r="B7">
        <v>5</v>
      </c>
      <c r="C7">
        <v>22</v>
      </c>
      <c r="D7" t="s">
        <v>43</v>
      </c>
      <c r="E7">
        <v>210703</v>
      </c>
      <c r="F7" t="s">
        <v>43</v>
      </c>
      <c r="G7" t="s">
        <v>44</v>
      </c>
      <c r="H7">
        <v>60</v>
      </c>
      <c r="I7">
        <v>80</v>
      </c>
      <c r="J7">
        <v>90</v>
      </c>
      <c r="K7">
        <v>55</v>
      </c>
      <c r="L7">
        <v>396</v>
      </c>
      <c r="M7">
        <v>306</v>
      </c>
      <c r="R7">
        <v>18</v>
      </c>
      <c r="S7">
        <v>18</v>
      </c>
      <c r="T7">
        <v>18</v>
      </c>
      <c r="U7">
        <v>18</v>
      </c>
      <c r="V7">
        <v>18</v>
      </c>
      <c r="W7">
        <v>18</v>
      </c>
      <c r="X7">
        <v>18</v>
      </c>
      <c r="Y7">
        <v>18</v>
      </c>
      <c r="Z7">
        <v>0</v>
      </c>
      <c r="AA7">
        <v>27</v>
      </c>
      <c r="AB7">
        <f t="shared" si="0"/>
        <v>72</v>
      </c>
      <c r="AC7">
        <f t="shared" si="1"/>
        <v>99</v>
      </c>
      <c r="AD7">
        <f t="shared" si="2"/>
        <v>72.727272727272734</v>
      </c>
      <c r="AE7">
        <v>2</v>
      </c>
      <c r="AF7">
        <v>18</v>
      </c>
      <c r="AG7">
        <v>5</v>
      </c>
      <c r="AH7">
        <v>18</v>
      </c>
      <c r="AI7">
        <v>6</v>
      </c>
      <c r="AJ7">
        <v>16</v>
      </c>
      <c r="AK7">
        <v>4</v>
      </c>
      <c r="AL7">
        <v>19</v>
      </c>
      <c r="AM7">
        <v>0</v>
      </c>
      <c r="AN7">
        <v>27</v>
      </c>
      <c r="AO7">
        <f t="shared" si="3"/>
        <v>17</v>
      </c>
      <c r="AP7">
        <f t="shared" si="4"/>
        <v>98</v>
      </c>
      <c r="AQ7">
        <f t="shared" si="5"/>
        <v>17.346938775510203</v>
      </c>
      <c r="AR7" t="s">
        <v>75</v>
      </c>
    </row>
    <row r="8" spans="1:44" x14ac:dyDescent="0.25">
      <c r="A8" s="1">
        <v>42089</v>
      </c>
      <c r="B8">
        <v>5</v>
      </c>
      <c r="C8">
        <v>23</v>
      </c>
      <c r="D8" t="s">
        <v>76</v>
      </c>
      <c r="E8" t="s">
        <v>77</v>
      </c>
      <c r="F8" t="s">
        <v>78</v>
      </c>
      <c r="G8" t="s">
        <v>73</v>
      </c>
      <c r="H8">
        <v>50</v>
      </c>
      <c r="I8">
        <v>50</v>
      </c>
      <c r="J8">
        <v>90</v>
      </c>
      <c r="K8">
        <v>53</v>
      </c>
      <c r="L8">
        <v>238</v>
      </c>
      <c r="M8">
        <v>148</v>
      </c>
      <c r="R8">
        <v>18</v>
      </c>
      <c r="S8">
        <v>18</v>
      </c>
      <c r="T8">
        <v>18</v>
      </c>
      <c r="U8">
        <v>18</v>
      </c>
      <c r="V8">
        <v>18</v>
      </c>
      <c r="W8">
        <v>18</v>
      </c>
      <c r="X8">
        <v>16</v>
      </c>
      <c r="Y8">
        <v>16</v>
      </c>
      <c r="Z8">
        <v>0</v>
      </c>
      <c r="AA8">
        <v>23</v>
      </c>
      <c r="AB8">
        <f t="shared" si="0"/>
        <v>70</v>
      </c>
      <c r="AC8">
        <f t="shared" si="1"/>
        <v>93</v>
      </c>
      <c r="AD8">
        <f t="shared" si="2"/>
        <v>75.268817204301072</v>
      </c>
      <c r="AE8">
        <v>5</v>
      </c>
      <c r="AF8">
        <v>18</v>
      </c>
      <c r="AG8">
        <v>1</v>
      </c>
      <c r="AH8">
        <v>18</v>
      </c>
      <c r="AI8">
        <v>8</v>
      </c>
      <c r="AJ8">
        <v>16</v>
      </c>
      <c r="AK8">
        <v>9</v>
      </c>
      <c r="AL8">
        <v>18</v>
      </c>
      <c r="AM8">
        <v>0</v>
      </c>
      <c r="AN8">
        <v>23</v>
      </c>
      <c r="AO8">
        <f t="shared" si="3"/>
        <v>23</v>
      </c>
      <c r="AP8">
        <f t="shared" si="4"/>
        <v>93</v>
      </c>
      <c r="AQ8">
        <f t="shared" si="5"/>
        <v>24.731182795698924</v>
      </c>
    </row>
    <row r="9" spans="1:44" x14ac:dyDescent="0.25">
      <c r="A9" s="1">
        <v>42089</v>
      </c>
      <c r="B9">
        <v>5</v>
      </c>
      <c r="C9">
        <v>24</v>
      </c>
      <c r="D9" t="s">
        <v>79</v>
      </c>
      <c r="E9" t="s">
        <v>81</v>
      </c>
      <c r="F9" t="s">
        <v>82</v>
      </c>
      <c r="G9" t="s">
        <v>83</v>
      </c>
      <c r="H9">
        <v>60</v>
      </c>
      <c r="I9">
        <v>50</v>
      </c>
      <c r="J9">
        <v>90</v>
      </c>
      <c r="K9">
        <v>30</v>
      </c>
      <c r="L9">
        <v>135</v>
      </c>
      <c r="M9">
        <v>45</v>
      </c>
      <c r="R9">
        <v>18</v>
      </c>
      <c r="S9">
        <v>18</v>
      </c>
      <c r="T9">
        <v>18</v>
      </c>
      <c r="U9">
        <v>18</v>
      </c>
      <c r="V9">
        <v>18</v>
      </c>
      <c r="W9">
        <v>18</v>
      </c>
      <c r="X9">
        <v>19</v>
      </c>
      <c r="Y9">
        <v>19</v>
      </c>
      <c r="Z9">
        <v>0</v>
      </c>
      <c r="AA9">
        <v>21</v>
      </c>
      <c r="AB9">
        <f t="shared" si="0"/>
        <v>73</v>
      </c>
      <c r="AC9">
        <f t="shared" si="1"/>
        <v>94</v>
      </c>
      <c r="AD9">
        <f t="shared" si="2"/>
        <v>77.659574468085097</v>
      </c>
      <c r="AE9">
        <v>6</v>
      </c>
      <c r="AF9">
        <v>18</v>
      </c>
      <c r="AG9">
        <v>6</v>
      </c>
      <c r="AH9">
        <v>18</v>
      </c>
      <c r="AI9">
        <v>5</v>
      </c>
      <c r="AJ9">
        <v>18</v>
      </c>
      <c r="AK9">
        <v>9</v>
      </c>
      <c r="AL9">
        <v>19</v>
      </c>
      <c r="AM9">
        <v>0</v>
      </c>
      <c r="AN9">
        <v>21</v>
      </c>
      <c r="AO9">
        <f t="shared" si="3"/>
        <v>26</v>
      </c>
      <c r="AP9">
        <f t="shared" si="4"/>
        <v>94</v>
      </c>
      <c r="AQ9">
        <f t="shared" si="5"/>
        <v>27.659574468085108</v>
      </c>
    </row>
    <row r="10" spans="1:44" x14ac:dyDescent="0.25">
      <c r="A10" s="1">
        <v>42089</v>
      </c>
      <c r="B10">
        <v>5</v>
      </c>
      <c r="C10">
        <v>25</v>
      </c>
      <c r="D10" t="s">
        <v>85</v>
      </c>
      <c r="E10" t="s">
        <v>86</v>
      </c>
      <c r="F10" t="s">
        <v>87</v>
      </c>
      <c r="G10" t="s">
        <v>88</v>
      </c>
      <c r="H10">
        <v>40</v>
      </c>
      <c r="I10">
        <v>60</v>
      </c>
      <c r="J10">
        <v>90</v>
      </c>
      <c r="K10">
        <v>44</v>
      </c>
      <c r="L10">
        <v>237.6</v>
      </c>
      <c r="M10">
        <v>147.6</v>
      </c>
      <c r="R10">
        <v>19</v>
      </c>
      <c r="S10">
        <v>19</v>
      </c>
      <c r="T10">
        <v>19</v>
      </c>
      <c r="U10">
        <v>19</v>
      </c>
      <c r="V10">
        <v>19</v>
      </c>
      <c r="W10">
        <v>19</v>
      </c>
      <c r="X10">
        <v>18</v>
      </c>
      <c r="Y10">
        <v>18</v>
      </c>
      <c r="Z10">
        <v>0</v>
      </c>
      <c r="AA10">
        <v>18</v>
      </c>
      <c r="AB10">
        <f t="shared" si="0"/>
        <v>75</v>
      </c>
      <c r="AC10">
        <f t="shared" si="1"/>
        <v>93</v>
      </c>
      <c r="AD10">
        <f t="shared" si="2"/>
        <v>80.645161290322577</v>
      </c>
      <c r="AE10">
        <v>7</v>
      </c>
      <c r="AF10">
        <v>19</v>
      </c>
      <c r="AG10">
        <v>11</v>
      </c>
      <c r="AH10">
        <v>18</v>
      </c>
      <c r="AI10">
        <v>5</v>
      </c>
      <c r="AJ10">
        <v>19</v>
      </c>
      <c r="AK10">
        <v>8</v>
      </c>
      <c r="AL10">
        <v>18</v>
      </c>
      <c r="AM10">
        <v>0</v>
      </c>
      <c r="AN10">
        <v>19</v>
      </c>
      <c r="AO10">
        <f t="shared" si="3"/>
        <v>31</v>
      </c>
      <c r="AP10">
        <f t="shared" si="4"/>
        <v>93</v>
      </c>
      <c r="AQ10">
        <f t="shared" si="5"/>
        <v>33.333333333333329</v>
      </c>
    </row>
    <row r="11" spans="1:44" x14ac:dyDescent="0.25">
      <c r="A11" s="1">
        <v>42094</v>
      </c>
      <c r="B11">
        <v>6</v>
      </c>
      <c r="C11">
        <v>26</v>
      </c>
      <c r="D11" t="s">
        <v>43</v>
      </c>
      <c r="E11">
        <v>290403</v>
      </c>
      <c r="F11" t="s">
        <v>43</v>
      </c>
      <c r="G11" t="s">
        <v>44</v>
      </c>
      <c r="H11">
        <v>70</v>
      </c>
      <c r="I11">
        <v>70</v>
      </c>
      <c r="J11">
        <v>90</v>
      </c>
      <c r="K11">
        <v>25</v>
      </c>
      <c r="L11">
        <v>157.5</v>
      </c>
      <c r="M11">
        <v>67.5</v>
      </c>
      <c r="R11">
        <v>17</v>
      </c>
      <c r="S11">
        <v>17</v>
      </c>
      <c r="T11">
        <v>17</v>
      </c>
      <c r="U11">
        <v>17</v>
      </c>
      <c r="V11">
        <v>17</v>
      </c>
      <c r="W11">
        <v>17</v>
      </c>
      <c r="X11">
        <v>16</v>
      </c>
      <c r="Y11">
        <v>16</v>
      </c>
      <c r="Z11">
        <v>0</v>
      </c>
      <c r="AA11">
        <v>19</v>
      </c>
      <c r="AB11">
        <f t="shared" si="0"/>
        <v>67</v>
      </c>
      <c r="AC11">
        <f t="shared" si="1"/>
        <v>86</v>
      </c>
      <c r="AD11">
        <f t="shared" si="2"/>
        <v>77.906976744186053</v>
      </c>
      <c r="AE11">
        <v>4</v>
      </c>
      <c r="AF11">
        <v>17</v>
      </c>
      <c r="AG11">
        <v>0</v>
      </c>
      <c r="AH11">
        <v>17</v>
      </c>
      <c r="AI11">
        <v>12</v>
      </c>
      <c r="AJ11">
        <v>32</v>
      </c>
      <c r="AK11">
        <v>1</v>
      </c>
      <c r="AL11">
        <v>20</v>
      </c>
      <c r="AM11">
        <v>0</v>
      </c>
      <c r="AN11">
        <v>0</v>
      </c>
      <c r="AO11">
        <f t="shared" si="3"/>
        <v>17</v>
      </c>
      <c r="AP11">
        <f t="shared" si="4"/>
        <v>86</v>
      </c>
      <c r="AQ11">
        <f t="shared" si="5"/>
        <v>19.767441860465116</v>
      </c>
    </row>
    <row r="12" spans="1:44" x14ac:dyDescent="0.25">
      <c r="A12" s="1">
        <v>42094</v>
      </c>
      <c r="B12">
        <v>6</v>
      </c>
      <c r="C12">
        <v>27</v>
      </c>
      <c r="D12" t="s">
        <v>76</v>
      </c>
      <c r="E12" t="s">
        <v>96</v>
      </c>
      <c r="F12" t="s">
        <v>78</v>
      </c>
      <c r="G12" t="s">
        <v>97</v>
      </c>
      <c r="H12">
        <v>60</v>
      </c>
      <c r="I12">
        <v>60</v>
      </c>
      <c r="J12">
        <v>90</v>
      </c>
      <c r="K12">
        <v>28</v>
      </c>
      <c r="L12">
        <v>151.19999999999999</v>
      </c>
      <c r="M12">
        <v>61.2</v>
      </c>
      <c r="R12">
        <v>16</v>
      </c>
      <c r="S12">
        <v>16</v>
      </c>
      <c r="T12">
        <v>16</v>
      </c>
      <c r="U12">
        <v>16</v>
      </c>
      <c r="V12">
        <v>16</v>
      </c>
      <c r="W12">
        <v>16</v>
      </c>
      <c r="X12">
        <v>15</v>
      </c>
      <c r="Y12">
        <v>15</v>
      </c>
      <c r="Z12">
        <v>0</v>
      </c>
      <c r="AA12">
        <v>22</v>
      </c>
      <c r="AB12">
        <f t="shared" si="0"/>
        <v>63</v>
      </c>
      <c r="AC12">
        <f t="shared" si="1"/>
        <v>85</v>
      </c>
      <c r="AD12">
        <f t="shared" si="2"/>
        <v>74.117647058823536</v>
      </c>
      <c r="AE12">
        <v>6</v>
      </c>
      <c r="AF12">
        <v>16</v>
      </c>
      <c r="AG12">
        <v>1</v>
      </c>
      <c r="AH12">
        <v>15</v>
      </c>
      <c r="AI12">
        <v>4</v>
      </c>
      <c r="AJ12">
        <v>16</v>
      </c>
      <c r="AK12">
        <v>8</v>
      </c>
      <c r="AL12">
        <v>37</v>
      </c>
      <c r="AM12">
        <v>0</v>
      </c>
      <c r="AN12">
        <v>0</v>
      </c>
      <c r="AO12">
        <f t="shared" si="3"/>
        <v>19</v>
      </c>
      <c r="AP12">
        <f t="shared" si="4"/>
        <v>84</v>
      </c>
      <c r="AQ12">
        <f t="shared" si="5"/>
        <v>22.61904761904762</v>
      </c>
    </row>
    <row r="13" spans="1:44" x14ac:dyDescent="0.25">
      <c r="A13" s="1">
        <v>42094</v>
      </c>
      <c r="B13">
        <v>6</v>
      </c>
      <c r="C13">
        <v>28</v>
      </c>
      <c r="D13" t="s">
        <v>90</v>
      </c>
      <c r="E13" t="s">
        <v>93</v>
      </c>
      <c r="F13" t="s">
        <v>101</v>
      </c>
      <c r="G13" t="s">
        <v>102</v>
      </c>
      <c r="H13">
        <v>60</v>
      </c>
      <c r="I13">
        <v>70</v>
      </c>
      <c r="J13">
        <v>90</v>
      </c>
      <c r="K13">
        <v>28.5</v>
      </c>
      <c r="L13">
        <v>179.5</v>
      </c>
      <c r="M13">
        <v>89.5</v>
      </c>
      <c r="R13">
        <v>18</v>
      </c>
      <c r="S13">
        <v>18</v>
      </c>
      <c r="T13">
        <v>18</v>
      </c>
      <c r="U13">
        <v>18</v>
      </c>
      <c r="V13">
        <v>17</v>
      </c>
      <c r="W13">
        <v>17</v>
      </c>
      <c r="X13">
        <v>17</v>
      </c>
      <c r="Y13">
        <v>17</v>
      </c>
      <c r="Z13">
        <v>0</v>
      </c>
      <c r="AA13">
        <v>11</v>
      </c>
      <c r="AB13">
        <f t="shared" si="0"/>
        <v>70</v>
      </c>
      <c r="AC13">
        <f t="shared" si="1"/>
        <v>81</v>
      </c>
      <c r="AD13">
        <f t="shared" si="2"/>
        <v>86.419753086419746</v>
      </c>
      <c r="AE13">
        <v>4</v>
      </c>
      <c r="AF13">
        <v>17</v>
      </c>
      <c r="AG13">
        <v>5</v>
      </c>
      <c r="AH13">
        <v>17</v>
      </c>
      <c r="AI13">
        <v>6</v>
      </c>
      <c r="AJ13">
        <v>18</v>
      </c>
      <c r="AK13">
        <v>6</v>
      </c>
      <c r="AL13">
        <v>18</v>
      </c>
      <c r="AM13">
        <v>0</v>
      </c>
      <c r="AN13">
        <v>11</v>
      </c>
      <c r="AO13">
        <f t="shared" si="3"/>
        <v>21</v>
      </c>
      <c r="AP13">
        <f t="shared" si="4"/>
        <v>81</v>
      </c>
      <c r="AQ13">
        <f t="shared" si="5"/>
        <v>25.925925925925924</v>
      </c>
    </row>
    <row r="14" spans="1:44" x14ac:dyDescent="0.25">
      <c r="A14" s="1">
        <v>42094</v>
      </c>
      <c r="B14">
        <v>6</v>
      </c>
      <c r="C14">
        <v>29</v>
      </c>
      <c r="D14" t="s">
        <v>89</v>
      </c>
      <c r="E14">
        <v>101011</v>
      </c>
      <c r="F14" t="s">
        <v>104</v>
      </c>
      <c r="G14" t="s">
        <v>66</v>
      </c>
      <c r="H14">
        <v>65</v>
      </c>
      <c r="I14">
        <v>60</v>
      </c>
      <c r="J14">
        <v>90</v>
      </c>
      <c r="K14">
        <v>21.5</v>
      </c>
      <c r="L14">
        <v>116.1</v>
      </c>
      <c r="M14">
        <v>26.1</v>
      </c>
      <c r="R14">
        <v>16</v>
      </c>
      <c r="S14">
        <v>16</v>
      </c>
      <c r="T14">
        <v>16</v>
      </c>
      <c r="U14">
        <v>16</v>
      </c>
      <c r="V14">
        <v>15</v>
      </c>
      <c r="W14">
        <v>15</v>
      </c>
      <c r="X14">
        <v>15</v>
      </c>
      <c r="Y14">
        <v>15</v>
      </c>
      <c r="Z14">
        <v>0</v>
      </c>
      <c r="AA14">
        <v>7</v>
      </c>
      <c r="AB14">
        <f t="shared" si="0"/>
        <v>62</v>
      </c>
      <c r="AC14">
        <f t="shared" si="1"/>
        <v>69</v>
      </c>
      <c r="AD14">
        <f t="shared" si="2"/>
        <v>89.85507246376811</v>
      </c>
      <c r="AE14">
        <v>7</v>
      </c>
      <c r="AF14">
        <v>16</v>
      </c>
      <c r="AG14">
        <v>3</v>
      </c>
      <c r="AH14">
        <v>16</v>
      </c>
      <c r="AI14">
        <v>2</v>
      </c>
      <c r="AJ14">
        <v>15</v>
      </c>
      <c r="AK14">
        <v>2</v>
      </c>
      <c r="AL14">
        <v>15</v>
      </c>
      <c r="AM14">
        <v>0</v>
      </c>
      <c r="AN14">
        <v>7</v>
      </c>
      <c r="AO14">
        <f t="shared" si="3"/>
        <v>14</v>
      </c>
      <c r="AP14">
        <f t="shared" si="4"/>
        <v>69</v>
      </c>
      <c r="AQ14">
        <f t="shared" si="5"/>
        <v>20.289855072463769</v>
      </c>
    </row>
    <row r="15" spans="1:44" x14ac:dyDescent="0.25">
      <c r="A15" s="1">
        <v>42094</v>
      </c>
      <c r="B15">
        <v>6</v>
      </c>
      <c r="C15" t="s">
        <v>105</v>
      </c>
      <c r="D15" t="s">
        <v>43</v>
      </c>
      <c r="E15">
        <v>290403</v>
      </c>
      <c r="F15" t="s">
        <v>43</v>
      </c>
      <c r="R15">
        <v>26</v>
      </c>
      <c r="S15">
        <v>26</v>
      </c>
      <c r="T15">
        <v>26</v>
      </c>
      <c r="U15">
        <v>26</v>
      </c>
      <c r="V15">
        <v>25</v>
      </c>
      <c r="W15">
        <v>25</v>
      </c>
      <c r="X15">
        <v>25</v>
      </c>
      <c r="Y15">
        <v>25</v>
      </c>
      <c r="Z15">
        <v>0</v>
      </c>
      <c r="AA15">
        <v>17</v>
      </c>
      <c r="AB15">
        <f t="shared" si="0"/>
        <v>102</v>
      </c>
      <c r="AC15">
        <f t="shared" si="1"/>
        <v>119</v>
      </c>
      <c r="AD15">
        <f t="shared" si="2"/>
        <v>85.714285714285708</v>
      </c>
      <c r="AE15">
        <v>31</v>
      </c>
      <c r="AF15">
        <v>119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3"/>
        <v>31</v>
      </c>
      <c r="AP15">
        <f t="shared" si="4"/>
        <v>119</v>
      </c>
      <c r="AQ15">
        <f t="shared" si="5"/>
        <v>26.05042016806723</v>
      </c>
    </row>
    <row r="16" spans="1:44" x14ac:dyDescent="0.25">
      <c r="A16" s="1">
        <v>42096</v>
      </c>
      <c r="B16">
        <v>7</v>
      </c>
      <c r="C16">
        <v>30</v>
      </c>
      <c r="D16" t="s">
        <v>43</v>
      </c>
      <c r="E16">
        <v>130503</v>
      </c>
      <c r="F16" t="s">
        <v>43</v>
      </c>
      <c r="G16" t="s">
        <v>44</v>
      </c>
      <c r="H16">
        <v>70</v>
      </c>
      <c r="I16">
        <v>70</v>
      </c>
      <c r="J16">
        <v>90</v>
      </c>
      <c r="K16">
        <v>44</v>
      </c>
      <c r="L16">
        <v>277.2</v>
      </c>
      <c r="M16">
        <v>187.2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19</v>
      </c>
      <c r="Y16">
        <v>19</v>
      </c>
      <c r="Z16">
        <v>0</v>
      </c>
      <c r="AA16">
        <v>10</v>
      </c>
      <c r="AB16">
        <f t="shared" si="0"/>
        <v>79</v>
      </c>
      <c r="AC16">
        <f t="shared" si="1"/>
        <v>89</v>
      </c>
      <c r="AD16">
        <f t="shared" si="2"/>
        <v>88.764044943820224</v>
      </c>
      <c r="AE16">
        <v>13</v>
      </c>
      <c r="AF16">
        <v>20</v>
      </c>
      <c r="AG16">
        <v>6</v>
      </c>
      <c r="AH16">
        <v>20</v>
      </c>
      <c r="AI16">
        <v>11</v>
      </c>
      <c r="AJ16">
        <v>20</v>
      </c>
      <c r="AK16">
        <v>7</v>
      </c>
      <c r="AL16">
        <v>19</v>
      </c>
      <c r="AM16">
        <v>0</v>
      </c>
      <c r="AN16">
        <v>10</v>
      </c>
      <c r="AO16">
        <f t="shared" si="3"/>
        <v>37</v>
      </c>
      <c r="AP16">
        <f t="shared" si="4"/>
        <v>89</v>
      </c>
      <c r="AQ16">
        <f t="shared" si="5"/>
        <v>41.573033707865171</v>
      </c>
    </row>
    <row r="17" spans="1:43" x14ac:dyDescent="0.25">
      <c r="A17" s="1">
        <v>42096</v>
      </c>
      <c r="B17">
        <v>7</v>
      </c>
      <c r="C17">
        <v>31</v>
      </c>
      <c r="D17" t="s">
        <v>110</v>
      </c>
      <c r="E17" t="s">
        <v>111</v>
      </c>
      <c r="F17" t="s">
        <v>112</v>
      </c>
      <c r="G17" t="s">
        <v>102</v>
      </c>
      <c r="H17">
        <v>50</v>
      </c>
      <c r="I17">
        <v>70</v>
      </c>
      <c r="J17">
        <v>90</v>
      </c>
      <c r="K17">
        <v>42</v>
      </c>
      <c r="L17">
        <v>264.60000000000002</v>
      </c>
      <c r="M17">
        <v>174.6</v>
      </c>
      <c r="R17">
        <v>16</v>
      </c>
      <c r="S17">
        <v>16</v>
      </c>
      <c r="T17">
        <v>15</v>
      </c>
      <c r="U17">
        <v>15</v>
      </c>
      <c r="V17">
        <v>15</v>
      </c>
      <c r="W17">
        <v>15</v>
      </c>
      <c r="X17">
        <v>15</v>
      </c>
      <c r="Y17">
        <v>15</v>
      </c>
      <c r="Z17">
        <v>0</v>
      </c>
      <c r="AA17">
        <v>30</v>
      </c>
      <c r="AB17">
        <f t="shared" si="0"/>
        <v>61</v>
      </c>
      <c r="AC17">
        <f t="shared" si="1"/>
        <v>91</v>
      </c>
      <c r="AD17">
        <f t="shared" si="2"/>
        <v>67.032967032967022</v>
      </c>
      <c r="AE17">
        <v>0</v>
      </c>
      <c r="AF17">
        <v>15</v>
      </c>
      <c r="AG17">
        <v>1</v>
      </c>
      <c r="AH17">
        <v>16</v>
      </c>
      <c r="AI17">
        <v>7</v>
      </c>
      <c r="AJ17">
        <v>15</v>
      </c>
      <c r="AK17">
        <v>4</v>
      </c>
      <c r="AL17">
        <v>15</v>
      </c>
      <c r="AM17">
        <v>0</v>
      </c>
      <c r="AN17">
        <v>30</v>
      </c>
      <c r="AO17">
        <f t="shared" si="3"/>
        <v>12</v>
      </c>
      <c r="AP17">
        <f t="shared" si="4"/>
        <v>91</v>
      </c>
      <c r="AQ17">
        <f t="shared" si="5"/>
        <v>13.186813186813188</v>
      </c>
    </row>
    <row r="18" spans="1:43" x14ac:dyDescent="0.25">
      <c r="A18" s="1">
        <v>42096</v>
      </c>
      <c r="B18">
        <v>7</v>
      </c>
      <c r="C18">
        <v>32</v>
      </c>
      <c r="D18" t="s">
        <v>118</v>
      </c>
      <c r="E18" t="s">
        <v>119</v>
      </c>
      <c r="F18" t="s">
        <v>120</v>
      </c>
      <c r="G18" t="s">
        <v>73</v>
      </c>
      <c r="H18">
        <v>50</v>
      </c>
      <c r="I18">
        <v>70</v>
      </c>
      <c r="J18">
        <v>90</v>
      </c>
      <c r="K18">
        <v>49.5</v>
      </c>
      <c r="L18">
        <v>286.64999999999998</v>
      </c>
      <c r="M18">
        <v>196.65</v>
      </c>
      <c r="R18">
        <v>20</v>
      </c>
      <c r="S18">
        <v>20</v>
      </c>
      <c r="T18">
        <v>20</v>
      </c>
      <c r="U18">
        <v>20</v>
      </c>
      <c r="V18">
        <v>19</v>
      </c>
      <c r="W18">
        <v>19</v>
      </c>
      <c r="X18">
        <v>19</v>
      </c>
      <c r="Y18">
        <v>19</v>
      </c>
      <c r="Z18">
        <v>0</v>
      </c>
      <c r="AA18">
        <v>15</v>
      </c>
      <c r="AB18">
        <f t="shared" si="0"/>
        <v>78</v>
      </c>
      <c r="AC18">
        <f t="shared" si="1"/>
        <v>93</v>
      </c>
      <c r="AD18">
        <f t="shared" si="2"/>
        <v>83.870967741935488</v>
      </c>
      <c r="AE18">
        <v>5</v>
      </c>
      <c r="AF18">
        <v>19</v>
      </c>
      <c r="AG18">
        <v>7</v>
      </c>
      <c r="AH18">
        <v>19</v>
      </c>
      <c r="AI18">
        <v>6</v>
      </c>
      <c r="AJ18">
        <v>19</v>
      </c>
      <c r="AK18">
        <v>9</v>
      </c>
      <c r="AL18">
        <v>20</v>
      </c>
      <c r="AM18">
        <v>0</v>
      </c>
      <c r="AN18">
        <v>15</v>
      </c>
      <c r="AO18">
        <f t="shared" si="3"/>
        <v>27</v>
      </c>
      <c r="AP18">
        <f t="shared" si="4"/>
        <v>92</v>
      </c>
      <c r="AQ18">
        <f t="shared" si="5"/>
        <v>29.347826086956523</v>
      </c>
    </row>
    <row r="19" spans="1:43" x14ac:dyDescent="0.25">
      <c r="A19" s="1">
        <v>42096</v>
      </c>
      <c r="B19">
        <v>7</v>
      </c>
      <c r="C19">
        <v>33</v>
      </c>
      <c r="D19" t="s">
        <v>90</v>
      </c>
      <c r="E19" t="s">
        <v>92</v>
      </c>
      <c r="F19" t="s">
        <v>101</v>
      </c>
      <c r="G19" t="s">
        <v>102</v>
      </c>
      <c r="H19">
        <v>35</v>
      </c>
      <c r="I19">
        <v>60</v>
      </c>
      <c r="J19">
        <v>90</v>
      </c>
      <c r="K19">
        <v>19.5</v>
      </c>
      <c r="L19">
        <v>105.3</v>
      </c>
      <c r="M19">
        <v>15.3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0</v>
      </c>
      <c r="AA19">
        <v>15</v>
      </c>
      <c r="AB19">
        <f t="shared" si="0"/>
        <v>80</v>
      </c>
      <c r="AC19">
        <f t="shared" si="1"/>
        <v>95</v>
      </c>
      <c r="AD19">
        <f t="shared" si="2"/>
        <v>84.210526315789465</v>
      </c>
      <c r="AE19">
        <v>7</v>
      </c>
      <c r="AF19">
        <v>20</v>
      </c>
      <c r="AG19">
        <v>3</v>
      </c>
      <c r="AH19">
        <v>20</v>
      </c>
      <c r="AI19">
        <v>4</v>
      </c>
      <c r="AJ19">
        <v>20</v>
      </c>
      <c r="AK19">
        <v>3</v>
      </c>
      <c r="AL19">
        <v>20</v>
      </c>
      <c r="AM19">
        <v>0</v>
      </c>
      <c r="AN19">
        <v>15</v>
      </c>
      <c r="AO19">
        <f t="shared" si="3"/>
        <v>17</v>
      </c>
      <c r="AP19">
        <f t="shared" si="4"/>
        <v>95</v>
      </c>
      <c r="AQ19">
        <f t="shared" si="5"/>
        <v>17.894736842105264</v>
      </c>
    </row>
    <row r="20" spans="1:43" x14ac:dyDescent="0.25">
      <c r="A20" s="1">
        <v>42096</v>
      </c>
      <c r="B20">
        <v>7</v>
      </c>
      <c r="C20" t="s">
        <v>105</v>
      </c>
      <c r="D20" t="s">
        <v>43</v>
      </c>
      <c r="E20">
        <v>130503</v>
      </c>
      <c r="F20" t="s">
        <v>43</v>
      </c>
      <c r="R20">
        <v>16</v>
      </c>
      <c r="S20">
        <v>16</v>
      </c>
      <c r="T20">
        <v>16</v>
      </c>
      <c r="U20">
        <v>16</v>
      </c>
      <c r="V20">
        <v>16</v>
      </c>
      <c r="W20">
        <v>16</v>
      </c>
      <c r="X20">
        <v>16</v>
      </c>
      <c r="Y20">
        <v>16</v>
      </c>
      <c r="Z20">
        <v>0</v>
      </c>
      <c r="AA20">
        <v>9</v>
      </c>
      <c r="AB20">
        <f t="shared" si="0"/>
        <v>64</v>
      </c>
      <c r="AC20">
        <f t="shared" si="1"/>
        <v>73</v>
      </c>
      <c r="AD20">
        <f t="shared" si="2"/>
        <v>87.671232876712324</v>
      </c>
      <c r="AE20">
        <v>5</v>
      </c>
      <c r="AF20">
        <v>16</v>
      </c>
      <c r="AG20">
        <v>5</v>
      </c>
      <c r="AH20">
        <v>16</v>
      </c>
      <c r="AI20">
        <v>6</v>
      </c>
      <c r="AJ20">
        <v>16</v>
      </c>
      <c r="AK20">
        <v>7</v>
      </c>
      <c r="AL20">
        <v>16</v>
      </c>
      <c r="AM20">
        <v>0</v>
      </c>
      <c r="AN20">
        <v>9</v>
      </c>
      <c r="AO20">
        <f t="shared" si="3"/>
        <v>23</v>
      </c>
      <c r="AP20">
        <f t="shared" si="4"/>
        <v>73</v>
      </c>
      <c r="AQ20">
        <f t="shared" si="5"/>
        <v>31.506849315068493</v>
      </c>
    </row>
    <row r="21" spans="1:43" ht="15.75" customHeight="1" x14ac:dyDescent="0.25">
      <c r="A21" s="1">
        <v>42101</v>
      </c>
      <c r="B21">
        <v>8</v>
      </c>
      <c r="C21">
        <v>34</v>
      </c>
      <c r="D21" t="s">
        <v>43</v>
      </c>
      <c r="E21">
        <v>130503</v>
      </c>
      <c r="F21" t="s">
        <v>43</v>
      </c>
      <c r="G21" t="s">
        <v>44</v>
      </c>
      <c r="H21">
        <v>75</v>
      </c>
      <c r="I21">
        <v>90</v>
      </c>
      <c r="J21">
        <v>90</v>
      </c>
      <c r="K21">
        <v>59</v>
      </c>
      <c r="L21">
        <v>477</v>
      </c>
      <c r="M21">
        <v>388</v>
      </c>
      <c r="R21">
        <v>19</v>
      </c>
      <c r="S21">
        <v>19</v>
      </c>
      <c r="T21">
        <v>18</v>
      </c>
      <c r="U21">
        <v>18</v>
      </c>
      <c r="V21">
        <v>18</v>
      </c>
      <c r="W21">
        <v>18</v>
      </c>
      <c r="X21">
        <v>18</v>
      </c>
      <c r="Y21">
        <v>18</v>
      </c>
      <c r="Z21">
        <v>0</v>
      </c>
      <c r="AA21">
        <v>15</v>
      </c>
      <c r="AB21">
        <f t="shared" si="0"/>
        <v>73</v>
      </c>
      <c r="AC21">
        <f t="shared" si="1"/>
        <v>88</v>
      </c>
      <c r="AD21">
        <f t="shared" si="2"/>
        <v>82.954545454545453</v>
      </c>
      <c r="AE21">
        <v>13</v>
      </c>
      <c r="AF21">
        <v>20</v>
      </c>
      <c r="AG21">
        <v>5</v>
      </c>
      <c r="AH21">
        <v>18</v>
      </c>
      <c r="AI21">
        <v>5</v>
      </c>
      <c r="AJ21">
        <v>18</v>
      </c>
      <c r="AK21">
        <v>2</v>
      </c>
      <c r="AL21">
        <v>18</v>
      </c>
      <c r="AM21">
        <v>0</v>
      </c>
      <c r="AN21">
        <v>15</v>
      </c>
      <c r="AO21">
        <f t="shared" si="3"/>
        <v>25</v>
      </c>
      <c r="AP21">
        <f t="shared" si="4"/>
        <v>89</v>
      </c>
      <c r="AQ21">
        <f t="shared" si="5"/>
        <v>28.08988764044944</v>
      </c>
    </row>
    <row r="22" spans="1:43" ht="15.75" customHeight="1" x14ac:dyDescent="0.25">
      <c r="A22" s="1">
        <v>42101</v>
      </c>
      <c r="B22">
        <v>8</v>
      </c>
      <c r="C22">
        <v>35</v>
      </c>
      <c r="D22" t="s">
        <v>90</v>
      </c>
      <c r="E22" t="s">
        <v>98</v>
      </c>
      <c r="F22" t="s">
        <v>101</v>
      </c>
      <c r="G22" t="s">
        <v>128</v>
      </c>
      <c r="H22">
        <v>50</v>
      </c>
      <c r="I22">
        <v>80</v>
      </c>
      <c r="J22">
        <v>90</v>
      </c>
      <c r="K22">
        <v>28</v>
      </c>
      <c r="L22">
        <v>201.6</v>
      </c>
      <c r="M22">
        <v>111.6</v>
      </c>
      <c r="R22">
        <v>16</v>
      </c>
      <c r="S22">
        <v>16</v>
      </c>
      <c r="T22">
        <v>16</v>
      </c>
      <c r="U22">
        <v>16</v>
      </c>
      <c r="V22">
        <v>16</v>
      </c>
      <c r="W22">
        <v>16</v>
      </c>
      <c r="X22">
        <v>15</v>
      </c>
      <c r="Y22">
        <v>15</v>
      </c>
      <c r="Z22">
        <v>0</v>
      </c>
      <c r="AA22">
        <v>27</v>
      </c>
      <c r="AB22">
        <f t="shared" si="0"/>
        <v>63</v>
      </c>
      <c r="AC22">
        <f t="shared" si="1"/>
        <v>90</v>
      </c>
      <c r="AD22">
        <f t="shared" si="2"/>
        <v>70</v>
      </c>
      <c r="AE22">
        <v>1</v>
      </c>
      <c r="AF22">
        <v>16</v>
      </c>
      <c r="AG22">
        <v>2</v>
      </c>
      <c r="AH22">
        <v>16</v>
      </c>
      <c r="AI22">
        <v>0</v>
      </c>
      <c r="AJ22">
        <v>16</v>
      </c>
      <c r="AK22">
        <v>4</v>
      </c>
      <c r="AL22">
        <v>15</v>
      </c>
      <c r="AM22">
        <v>0</v>
      </c>
      <c r="AN22">
        <v>27</v>
      </c>
      <c r="AO22">
        <f t="shared" si="3"/>
        <v>7</v>
      </c>
      <c r="AP22">
        <f t="shared" si="4"/>
        <v>90</v>
      </c>
      <c r="AQ22">
        <f t="shared" si="5"/>
        <v>7.7777777777777777</v>
      </c>
    </row>
    <row r="23" spans="1:43" ht="15.75" customHeight="1" x14ac:dyDescent="0.25">
      <c r="A23" s="1">
        <v>42101</v>
      </c>
      <c r="B23">
        <v>8</v>
      </c>
      <c r="C23">
        <v>36</v>
      </c>
      <c r="D23" t="s">
        <v>106</v>
      </c>
      <c r="E23" t="s">
        <v>113</v>
      </c>
      <c r="F23" t="s">
        <v>131</v>
      </c>
      <c r="G23" t="s">
        <v>132</v>
      </c>
      <c r="H23">
        <v>40</v>
      </c>
      <c r="I23">
        <v>65</v>
      </c>
      <c r="J23">
        <v>90</v>
      </c>
      <c r="K23">
        <v>11.5</v>
      </c>
      <c r="L23">
        <v>67.2</v>
      </c>
      <c r="M23" t="s">
        <v>63</v>
      </c>
      <c r="R23">
        <v>19</v>
      </c>
      <c r="S23">
        <v>19</v>
      </c>
      <c r="T23">
        <v>18</v>
      </c>
      <c r="U23">
        <v>18</v>
      </c>
      <c r="V23">
        <v>18</v>
      </c>
      <c r="W23">
        <v>18</v>
      </c>
      <c r="X23">
        <v>18</v>
      </c>
      <c r="Y23">
        <v>18</v>
      </c>
      <c r="Z23">
        <v>0</v>
      </c>
      <c r="AA23">
        <v>20</v>
      </c>
      <c r="AB23">
        <f t="shared" si="0"/>
        <v>73</v>
      </c>
      <c r="AC23">
        <f t="shared" si="1"/>
        <v>93</v>
      </c>
      <c r="AD23">
        <f t="shared" si="2"/>
        <v>78.494623655913969</v>
      </c>
      <c r="AE23">
        <v>1</v>
      </c>
      <c r="AF23">
        <v>17</v>
      </c>
      <c r="AG23">
        <v>2</v>
      </c>
      <c r="AH23">
        <v>19</v>
      </c>
      <c r="AI23">
        <v>3</v>
      </c>
      <c r="AJ23">
        <v>18</v>
      </c>
      <c r="AK23">
        <v>3</v>
      </c>
      <c r="AL23">
        <v>18</v>
      </c>
      <c r="AM23">
        <v>0</v>
      </c>
      <c r="AN23">
        <v>20</v>
      </c>
      <c r="AO23">
        <f t="shared" si="3"/>
        <v>9</v>
      </c>
      <c r="AP23">
        <f t="shared" si="4"/>
        <v>92</v>
      </c>
      <c r="AQ23">
        <f t="shared" si="5"/>
        <v>9.7826086956521738</v>
      </c>
    </row>
    <row r="24" spans="1:43" ht="15.75" customHeight="1" x14ac:dyDescent="0.25">
      <c r="A24" s="1">
        <v>42101</v>
      </c>
      <c r="B24">
        <v>8</v>
      </c>
      <c r="C24">
        <v>37</v>
      </c>
      <c r="D24" t="s">
        <v>85</v>
      </c>
      <c r="E24" t="s">
        <v>99</v>
      </c>
      <c r="F24" t="s">
        <v>87</v>
      </c>
      <c r="G24" t="s">
        <v>132</v>
      </c>
      <c r="H24">
        <v>35</v>
      </c>
      <c r="I24">
        <v>30</v>
      </c>
      <c r="J24">
        <v>90</v>
      </c>
      <c r="K24">
        <v>52</v>
      </c>
      <c r="L24">
        <v>140</v>
      </c>
      <c r="M24">
        <v>50</v>
      </c>
      <c r="R24">
        <v>19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0</v>
      </c>
      <c r="AA24">
        <v>18</v>
      </c>
      <c r="AB24">
        <f t="shared" si="0"/>
        <v>76</v>
      </c>
      <c r="AC24">
        <f t="shared" si="1"/>
        <v>94</v>
      </c>
      <c r="AD24">
        <f t="shared" si="2"/>
        <v>80.851063829787222</v>
      </c>
      <c r="AE24">
        <v>2</v>
      </c>
      <c r="AF24">
        <v>19</v>
      </c>
      <c r="AG24">
        <v>3</v>
      </c>
      <c r="AH24">
        <v>19</v>
      </c>
      <c r="AI24">
        <v>4</v>
      </c>
      <c r="AJ24">
        <v>19</v>
      </c>
      <c r="AK24">
        <v>7</v>
      </c>
      <c r="AL24">
        <v>19</v>
      </c>
      <c r="AM24">
        <v>0</v>
      </c>
      <c r="AN24">
        <v>19</v>
      </c>
      <c r="AO24">
        <f t="shared" si="3"/>
        <v>16</v>
      </c>
      <c r="AP24">
        <f t="shared" si="4"/>
        <v>95</v>
      </c>
      <c r="AQ24">
        <f t="shared" si="5"/>
        <v>16.842105263157894</v>
      </c>
    </row>
    <row r="25" spans="1:43" ht="15.75" customHeight="1" x14ac:dyDescent="0.25">
      <c r="A25" s="1">
        <v>42101</v>
      </c>
      <c r="B25">
        <v>8</v>
      </c>
      <c r="C25">
        <v>38</v>
      </c>
      <c r="D25">
        <v>2748</v>
      </c>
      <c r="E25">
        <v>2748</v>
      </c>
      <c r="F25" t="s">
        <v>84</v>
      </c>
      <c r="G25" t="s">
        <v>135</v>
      </c>
      <c r="H25">
        <v>35</v>
      </c>
      <c r="I25">
        <v>30</v>
      </c>
      <c r="J25">
        <v>90</v>
      </c>
      <c r="K25">
        <v>30</v>
      </c>
      <c r="L25" t="s">
        <v>63</v>
      </c>
      <c r="M25" t="s">
        <v>63</v>
      </c>
      <c r="R25">
        <v>20</v>
      </c>
      <c r="S25">
        <v>20</v>
      </c>
      <c r="T25">
        <v>20</v>
      </c>
      <c r="U25">
        <v>20</v>
      </c>
      <c r="V25">
        <v>20</v>
      </c>
      <c r="W25">
        <v>20</v>
      </c>
      <c r="X25">
        <v>20</v>
      </c>
      <c r="Y25">
        <v>20</v>
      </c>
      <c r="Z25">
        <v>0</v>
      </c>
      <c r="AA25">
        <v>13</v>
      </c>
      <c r="AB25">
        <f t="shared" si="0"/>
        <v>80</v>
      </c>
      <c r="AC25">
        <f t="shared" si="1"/>
        <v>93</v>
      </c>
      <c r="AD25">
        <f t="shared" si="2"/>
        <v>86.021505376344081</v>
      </c>
      <c r="AE25">
        <v>5</v>
      </c>
      <c r="AF25">
        <v>20</v>
      </c>
      <c r="AG25">
        <v>5</v>
      </c>
      <c r="AH25">
        <v>20</v>
      </c>
      <c r="AI25">
        <v>8</v>
      </c>
      <c r="AJ25">
        <v>20</v>
      </c>
      <c r="AK25">
        <v>7</v>
      </c>
      <c r="AL25">
        <v>20</v>
      </c>
      <c r="AM25">
        <v>0</v>
      </c>
      <c r="AN25">
        <v>13</v>
      </c>
      <c r="AO25">
        <f t="shared" si="3"/>
        <v>25</v>
      </c>
      <c r="AP25">
        <f t="shared" si="4"/>
        <v>93</v>
      </c>
      <c r="AQ25">
        <f t="shared" si="5"/>
        <v>26.881720430107524</v>
      </c>
    </row>
    <row r="26" spans="1:43" ht="15.75" customHeight="1" x14ac:dyDescent="0.25">
      <c r="A26" s="1">
        <v>42101</v>
      </c>
      <c r="B26">
        <v>8</v>
      </c>
      <c r="C26">
        <v>39</v>
      </c>
      <c r="D26" t="s">
        <v>79</v>
      </c>
      <c r="E26" t="s">
        <v>130</v>
      </c>
      <c r="F26" t="s">
        <v>82</v>
      </c>
      <c r="G26" t="s">
        <v>136</v>
      </c>
      <c r="H26" t="s">
        <v>63</v>
      </c>
      <c r="I26">
        <v>40</v>
      </c>
      <c r="J26">
        <v>90</v>
      </c>
      <c r="K26">
        <v>62.5</v>
      </c>
      <c r="L26">
        <v>225</v>
      </c>
      <c r="M26">
        <v>135</v>
      </c>
      <c r="R26">
        <v>17</v>
      </c>
      <c r="S26">
        <v>17</v>
      </c>
      <c r="T26">
        <v>17</v>
      </c>
      <c r="U26">
        <v>17</v>
      </c>
      <c r="V26">
        <v>16</v>
      </c>
      <c r="W26">
        <v>16</v>
      </c>
      <c r="X26">
        <v>16</v>
      </c>
      <c r="Y26">
        <v>16</v>
      </c>
      <c r="Z26">
        <v>0</v>
      </c>
      <c r="AA26">
        <v>24</v>
      </c>
      <c r="AB26">
        <f t="shared" si="0"/>
        <v>66</v>
      </c>
      <c r="AC26">
        <f t="shared" si="1"/>
        <v>90</v>
      </c>
      <c r="AD26">
        <f t="shared" si="2"/>
        <v>73.333333333333329</v>
      </c>
      <c r="AE26">
        <v>4</v>
      </c>
      <c r="AF26">
        <v>16</v>
      </c>
      <c r="AG26">
        <v>0</v>
      </c>
      <c r="AH26">
        <v>16</v>
      </c>
      <c r="AI26">
        <v>2</v>
      </c>
      <c r="AJ26">
        <v>16</v>
      </c>
      <c r="AK26">
        <v>1</v>
      </c>
      <c r="AL26">
        <v>41</v>
      </c>
      <c r="AM26">
        <v>0</v>
      </c>
      <c r="AN26">
        <v>0</v>
      </c>
      <c r="AO26">
        <f t="shared" si="3"/>
        <v>7</v>
      </c>
      <c r="AP26">
        <f t="shared" si="4"/>
        <v>89</v>
      </c>
      <c r="AQ26">
        <f t="shared" si="5"/>
        <v>7.8651685393258424</v>
      </c>
    </row>
    <row r="27" spans="1:43" ht="15.75" customHeight="1" x14ac:dyDescent="0.25">
      <c r="A27" s="1">
        <v>42101</v>
      </c>
      <c r="B27">
        <v>8</v>
      </c>
      <c r="C27" t="s">
        <v>105</v>
      </c>
      <c r="D27" t="s">
        <v>43</v>
      </c>
      <c r="E27">
        <v>130503</v>
      </c>
      <c r="F27" t="s">
        <v>43</v>
      </c>
      <c r="R27">
        <v>18</v>
      </c>
      <c r="S27">
        <v>21</v>
      </c>
      <c r="T27">
        <v>16</v>
      </c>
      <c r="U27">
        <v>20</v>
      </c>
      <c r="V27">
        <v>15</v>
      </c>
      <c r="W27">
        <v>23</v>
      </c>
      <c r="X27">
        <v>17</v>
      </c>
      <c r="Y27">
        <v>21</v>
      </c>
      <c r="Z27">
        <v>10</v>
      </c>
      <c r="AA27">
        <v>21</v>
      </c>
      <c r="AB27">
        <f t="shared" si="0"/>
        <v>76</v>
      </c>
      <c r="AC27">
        <f t="shared" si="1"/>
        <v>106</v>
      </c>
      <c r="AD27">
        <f t="shared" si="2"/>
        <v>71.698113207547166</v>
      </c>
      <c r="AE27">
        <v>3</v>
      </c>
      <c r="AF27">
        <v>17</v>
      </c>
      <c r="AG27">
        <v>3</v>
      </c>
      <c r="AH27">
        <v>24</v>
      </c>
      <c r="AI27">
        <v>1</v>
      </c>
      <c r="AJ27">
        <v>9</v>
      </c>
      <c r="AK27">
        <v>6</v>
      </c>
      <c r="AL27">
        <v>17</v>
      </c>
      <c r="AM27">
        <v>0</v>
      </c>
      <c r="AN27">
        <v>38</v>
      </c>
      <c r="AO27">
        <f t="shared" si="3"/>
        <v>13</v>
      </c>
      <c r="AP27">
        <f t="shared" si="4"/>
        <v>105</v>
      </c>
      <c r="AQ27">
        <f t="shared" si="5"/>
        <v>12.380952380952381</v>
      </c>
    </row>
    <row r="28" spans="1:43" ht="15.75" customHeight="1" x14ac:dyDescent="0.25">
      <c r="A28" s="1">
        <v>42108</v>
      </c>
      <c r="B28">
        <v>9</v>
      </c>
      <c r="C28">
        <v>40</v>
      </c>
      <c r="D28" t="s">
        <v>43</v>
      </c>
      <c r="E28">
        <v>240703</v>
      </c>
      <c r="F28" t="s">
        <v>43</v>
      </c>
      <c r="G28" t="s">
        <v>44</v>
      </c>
      <c r="H28">
        <v>60</v>
      </c>
      <c r="I28">
        <v>80</v>
      </c>
      <c r="J28">
        <v>90</v>
      </c>
      <c r="K28">
        <v>31.5</v>
      </c>
      <c r="L28">
        <v>226</v>
      </c>
      <c r="M28">
        <v>136</v>
      </c>
      <c r="R28">
        <v>18</v>
      </c>
      <c r="S28">
        <v>18</v>
      </c>
      <c r="T28">
        <v>18</v>
      </c>
      <c r="U28">
        <v>18</v>
      </c>
      <c r="V28">
        <v>18</v>
      </c>
      <c r="W28">
        <v>18</v>
      </c>
      <c r="X28">
        <v>17</v>
      </c>
      <c r="Y28">
        <v>17</v>
      </c>
      <c r="Z28">
        <v>0</v>
      </c>
      <c r="AA28">
        <v>13</v>
      </c>
      <c r="AB28">
        <f t="shared" si="0"/>
        <v>71</v>
      </c>
      <c r="AC28">
        <f t="shared" si="1"/>
        <v>84</v>
      </c>
      <c r="AD28">
        <f t="shared" si="2"/>
        <v>84.523809523809518</v>
      </c>
      <c r="AE28">
        <v>7</v>
      </c>
      <c r="AF28">
        <v>17</v>
      </c>
      <c r="AG28">
        <v>10</v>
      </c>
      <c r="AH28">
        <v>17</v>
      </c>
      <c r="AI28">
        <v>7</v>
      </c>
      <c r="AJ28">
        <v>18</v>
      </c>
      <c r="AK28">
        <v>7</v>
      </c>
      <c r="AL28">
        <v>18</v>
      </c>
      <c r="AM28">
        <v>0</v>
      </c>
      <c r="AN28">
        <v>13</v>
      </c>
      <c r="AO28">
        <f t="shared" si="3"/>
        <v>31</v>
      </c>
      <c r="AP28">
        <f t="shared" si="4"/>
        <v>83</v>
      </c>
      <c r="AQ28">
        <f t="shared" si="5"/>
        <v>37.349397590361441</v>
      </c>
    </row>
    <row r="29" spans="1:43" ht="15.75" customHeight="1" x14ac:dyDescent="0.25">
      <c r="A29" s="1">
        <v>42108</v>
      </c>
      <c r="B29">
        <v>9</v>
      </c>
      <c r="C29">
        <v>41</v>
      </c>
      <c r="D29" t="s">
        <v>79</v>
      </c>
      <c r="E29" t="s">
        <v>127</v>
      </c>
      <c r="F29" t="s">
        <v>82</v>
      </c>
      <c r="G29" t="s">
        <v>73</v>
      </c>
      <c r="H29">
        <v>60</v>
      </c>
      <c r="I29">
        <v>70</v>
      </c>
      <c r="J29">
        <v>90</v>
      </c>
      <c r="K29">
        <v>40</v>
      </c>
      <c r="L29">
        <v>252</v>
      </c>
      <c r="M29">
        <v>162</v>
      </c>
      <c r="R29">
        <v>15</v>
      </c>
      <c r="S29">
        <v>15</v>
      </c>
      <c r="T29">
        <v>15</v>
      </c>
      <c r="U29">
        <v>15</v>
      </c>
      <c r="V29">
        <v>15</v>
      </c>
      <c r="W29">
        <v>15</v>
      </c>
      <c r="X29">
        <v>15</v>
      </c>
      <c r="Y29">
        <v>15</v>
      </c>
      <c r="Z29">
        <v>0</v>
      </c>
      <c r="AA29">
        <v>16</v>
      </c>
      <c r="AB29">
        <f t="shared" si="0"/>
        <v>60</v>
      </c>
      <c r="AC29">
        <f t="shared" si="1"/>
        <v>76</v>
      </c>
      <c r="AD29">
        <f t="shared" si="2"/>
        <v>78.94736842105263</v>
      </c>
      <c r="AE29">
        <v>0</v>
      </c>
      <c r="AF29">
        <v>16</v>
      </c>
      <c r="AG29">
        <v>1</v>
      </c>
      <c r="AH29">
        <v>14</v>
      </c>
      <c r="AI29">
        <v>2</v>
      </c>
      <c r="AJ29">
        <v>15</v>
      </c>
      <c r="AK29">
        <v>1</v>
      </c>
      <c r="AL29">
        <v>15</v>
      </c>
      <c r="AM29">
        <v>0</v>
      </c>
      <c r="AN29">
        <v>15</v>
      </c>
      <c r="AO29">
        <f t="shared" si="3"/>
        <v>4</v>
      </c>
      <c r="AP29">
        <f t="shared" si="4"/>
        <v>75</v>
      </c>
      <c r="AQ29">
        <f t="shared" si="5"/>
        <v>5.3333333333333339</v>
      </c>
    </row>
    <row r="30" spans="1:43" ht="15.75" customHeight="1" x14ac:dyDescent="0.25">
      <c r="A30" s="1">
        <v>42108</v>
      </c>
      <c r="B30">
        <v>9</v>
      </c>
      <c r="C30">
        <v>42</v>
      </c>
      <c r="D30" t="s">
        <v>110</v>
      </c>
      <c r="E30" t="s">
        <v>134</v>
      </c>
      <c r="F30" t="s">
        <v>112</v>
      </c>
      <c r="G30" t="s">
        <v>102</v>
      </c>
      <c r="H30">
        <v>50</v>
      </c>
      <c r="I30">
        <v>50</v>
      </c>
      <c r="J30">
        <v>90</v>
      </c>
      <c r="K30">
        <v>43</v>
      </c>
      <c r="L30">
        <v>193</v>
      </c>
      <c r="M30">
        <v>103</v>
      </c>
      <c r="R30">
        <v>17</v>
      </c>
      <c r="S30">
        <v>17</v>
      </c>
      <c r="T30">
        <v>17</v>
      </c>
      <c r="U30">
        <v>17</v>
      </c>
      <c r="V30">
        <v>17</v>
      </c>
      <c r="W30">
        <v>17</v>
      </c>
      <c r="X30">
        <v>15</v>
      </c>
      <c r="Y30">
        <v>15</v>
      </c>
      <c r="Z30">
        <v>0</v>
      </c>
      <c r="AA30">
        <v>15</v>
      </c>
      <c r="AB30">
        <f t="shared" si="0"/>
        <v>66</v>
      </c>
      <c r="AC30">
        <f t="shared" si="1"/>
        <v>81</v>
      </c>
      <c r="AD30">
        <f t="shared" si="2"/>
        <v>81.481481481481481</v>
      </c>
      <c r="AE30">
        <v>0</v>
      </c>
      <c r="AF30">
        <v>17</v>
      </c>
      <c r="AG30">
        <v>4</v>
      </c>
      <c r="AH30">
        <v>17</v>
      </c>
      <c r="AI30">
        <v>2</v>
      </c>
      <c r="AJ30">
        <v>15</v>
      </c>
      <c r="AK30">
        <v>2</v>
      </c>
      <c r="AL30">
        <v>17</v>
      </c>
      <c r="AM30">
        <v>0</v>
      </c>
      <c r="AN30">
        <v>15</v>
      </c>
      <c r="AO30">
        <f t="shared" si="3"/>
        <v>8</v>
      </c>
      <c r="AP30">
        <f t="shared" si="4"/>
        <v>81</v>
      </c>
      <c r="AQ30">
        <f t="shared" si="5"/>
        <v>9.8765432098765427</v>
      </c>
    </row>
    <row r="31" spans="1:43" ht="15.75" customHeight="1" x14ac:dyDescent="0.25">
      <c r="A31" s="1">
        <v>42108</v>
      </c>
      <c r="B31">
        <v>9</v>
      </c>
      <c r="C31">
        <v>43</v>
      </c>
      <c r="D31" t="s">
        <v>70</v>
      </c>
      <c r="E31" t="s">
        <v>144</v>
      </c>
      <c r="F31" t="s">
        <v>72</v>
      </c>
      <c r="G31" t="s">
        <v>73</v>
      </c>
      <c r="H31">
        <v>50</v>
      </c>
      <c r="I31">
        <v>70</v>
      </c>
      <c r="J31">
        <v>90</v>
      </c>
      <c r="K31">
        <v>37.5</v>
      </c>
      <c r="L31">
        <v>236</v>
      </c>
      <c r="M31">
        <v>146</v>
      </c>
      <c r="R31">
        <v>20</v>
      </c>
      <c r="S31">
        <v>20</v>
      </c>
      <c r="T31">
        <v>20</v>
      </c>
      <c r="U31">
        <v>20</v>
      </c>
      <c r="V31">
        <v>20</v>
      </c>
      <c r="W31">
        <v>20</v>
      </c>
      <c r="X31">
        <v>20</v>
      </c>
      <c r="Y31">
        <v>20</v>
      </c>
      <c r="Z31">
        <v>0</v>
      </c>
      <c r="AA31">
        <v>21</v>
      </c>
      <c r="AB31">
        <f t="shared" si="0"/>
        <v>80</v>
      </c>
      <c r="AC31">
        <f t="shared" si="1"/>
        <v>101</v>
      </c>
      <c r="AD31">
        <f t="shared" si="2"/>
        <v>79.207920792079207</v>
      </c>
      <c r="AE31">
        <v>0</v>
      </c>
      <c r="AF31">
        <v>20</v>
      </c>
      <c r="AG31">
        <v>3</v>
      </c>
      <c r="AH31">
        <v>20</v>
      </c>
      <c r="AI31">
        <v>2</v>
      </c>
      <c r="AJ31">
        <v>20</v>
      </c>
      <c r="AK31">
        <v>1</v>
      </c>
      <c r="AL31">
        <v>20</v>
      </c>
      <c r="AM31">
        <v>0</v>
      </c>
      <c r="AN31">
        <v>21</v>
      </c>
      <c r="AO31">
        <f t="shared" si="3"/>
        <v>6</v>
      </c>
      <c r="AP31">
        <f t="shared" si="4"/>
        <v>101</v>
      </c>
      <c r="AQ31">
        <f t="shared" si="5"/>
        <v>5.9405940594059405</v>
      </c>
    </row>
    <row r="32" spans="1:43" ht="15.75" customHeight="1" x14ac:dyDescent="0.25">
      <c r="A32" s="1">
        <v>42108</v>
      </c>
      <c r="B32">
        <v>9</v>
      </c>
      <c r="C32" t="s">
        <v>105</v>
      </c>
      <c r="D32" t="s">
        <v>43</v>
      </c>
      <c r="E32">
        <v>240703</v>
      </c>
      <c r="F32" t="s">
        <v>43</v>
      </c>
      <c r="G32" t="s">
        <v>44</v>
      </c>
      <c r="R32">
        <v>40</v>
      </c>
      <c r="S32">
        <v>40</v>
      </c>
      <c r="T32">
        <v>40</v>
      </c>
      <c r="U32">
        <v>40</v>
      </c>
      <c r="V32">
        <v>40</v>
      </c>
      <c r="W32">
        <v>40</v>
      </c>
      <c r="X32">
        <v>6</v>
      </c>
      <c r="Y32">
        <v>6</v>
      </c>
      <c r="Z32">
        <v>0</v>
      </c>
      <c r="AA32">
        <v>12</v>
      </c>
      <c r="AB32">
        <f t="shared" si="0"/>
        <v>126</v>
      </c>
      <c r="AC32">
        <f t="shared" si="1"/>
        <v>138</v>
      </c>
      <c r="AD32">
        <f t="shared" si="2"/>
        <v>91.304347826086953</v>
      </c>
      <c r="AO32">
        <f t="shared" si="3"/>
        <v>0</v>
      </c>
      <c r="AP32">
        <f t="shared" si="4"/>
        <v>0</v>
      </c>
      <c r="AQ32" t="e">
        <f t="shared" si="5"/>
        <v>#DIV/0!</v>
      </c>
    </row>
    <row r="33" spans="1:43" ht="15.75" customHeight="1" x14ac:dyDescent="0.25">
      <c r="A33" s="1">
        <v>42117</v>
      </c>
      <c r="B33">
        <v>10</v>
      </c>
      <c r="C33">
        <v>44</v>
      </c>
      <c r="D33" t="s">
        <v>43</v>
      </c>
      <c r="F33" t="s">
        <v>43</v>
      </c>
      <c r="G33" t="s">
        <v>44</v>
      </c>
      <c r="H33">
        <v>70</v>
      </c>
      <c r="I33">
        <v>70</v>
      </c>
      <c r="J33">
        <v>90</v>
      </c>
      <c r="K33">
        <v>46.5</v>
      </c>
      <c r="L33">
        <v>292.89999999999998</v>
      </c>
      <c r="M33">
        <v>202.9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13</v>
      </c>
      <c r="Y33">
        <v>13</v>
      </c>
      <c r="Z33">
        <v>0</v>
      </c>
      <c r="AA33">
        <v>22</v>
      </c>
      <c r="AB33">
        <f t="shared" si="0"/>
        <v>58</v>
      </c>
      <c r="AC33">
        <f t="shared" si="1"/>
        <v>80</v>
      </c>
      <c r="AD33">
        <f t="shared" si="2"/>
        <v>72.5</v>
      </c>
      <c r="AE33">
        <v>0</v>
      </c>
      <c r="AF33">
        <v>15</v>
      </c>
      <c r="AG33">
        <v>1</v>
      </c>
      <c r="AH33">
        <v>15</v>
      </c>
      <c r="AI33">
        <v>2</v>
      </c>
      <c r="AJ33">
        <v>15</v>
      </c>
      <c r="AK33">
        <v>0</v>
      </c>
      <c r="AL33">
        <v>22</v>
      </c>
      <c r="AM33">
        <v>1</v>
      </c>
      <c r="AN33">
        <v>13</v>
      </c>
      <c r="AO33">
        <f t="shared" si="3"/>
        <v>4</v>
      </c>
      <c r="AP33">
        <f t="shared" si="4"/>
        <v>80</v>
      </c>
      <c r="AQ33">
        <f t="shared" si="5"/>
        <v>5</v>
      </c>
    </row>
    <row r="34" spans="1:43" ht="15.75" customHeight="1" x14ac:dyDescent="0.25">
      <c r="A34" s="1">
        <v>42117</v>
      </c>
      <c r="B34">
        <v>10</v>
      </c>
      <c r="C34">
        <v>45</v>
      </c>
      <c r="D34" t="s">
        <v>70</v>
      </c>
      <c r="E34" t="s">
        <v>146</v>
      </c>
      <c r="F34" t="s">
        <v>72</v>
      </c>
      <c r="G34" t="s">
        <v>69</v>
      </c>
      <c r="H34">
        <v>60</v>
      </c>
      <c r="I34">
        <v>60</v>
      </c>
      <c r="J34">
        <v>90</v>
      </c>
      <c r="K34">
        <v>30</v>
      </c>
      <c r="L34">
        <v>162</v>
      </c>
      <c r="M34">
        <v>72</v>
      </c>
      <c r="R34">
        <v>15</v>
      </c>
      <c r="S34">
        <v>15</v>
      </c>
      <c r="T34">
        <v>15</v>
      </c>
      <c r="U34">
        <v>15</v>
      </c>
      <c r="V34">
        <v>15</v>
      </c>
      <c r="W34">
        <v>15</v>
      </c>
      <c r="X34">
        <v>12</v>
      </c>
      <c r="Y34">
        <v>12</v>
      </c>
      <c r="Z34">
        <v>0</v>
      </c>
      <c r="AA34">
        <v>23</v>
      </c>
      <c r="AB34">
        <f t="shared" si="0"/>
        <v>57</v>
      </c>
      <c r="AC34">
        <f t="shared" si="1"/>
        <v>80</v>
      </c>
      <c r="AD34">
        <f t="shared" si="2"/>
        <v>71.25</v>
      </c>
      <c r="AE34">
        <v>6</v>
      </c>
      <c r="AF34">
        <v>15</v>
      </c>
      <c r="AG34">
        <v>2</v>
      </c>
      <c r="AH34">
        <v>15</v>
      </c>
      <c r="AI34">
        <v>2</v>
      </c>
      <c r="AJ34">
        <v>14</v>
      </c>
      <c r="AK34">
        <v>1</v>
      </c>
      <c r="AL34">
        <v>12</v>
      </c>
      <c r="AM34">
        <v>0</v>
      </c>
      <c r="AN34">
        <v>23</v>
      </c>
      <c r="AO34">
        <f t="shared" si="3"/>
        <v>11</v>
      </c>
      <c r="AP34">
        <f t="shared" si="4"/>
        <v>79</v>
      </c>
      <c r="AQ34">
        <f t="shared" si="5"/>
        <v>13.924050632911392</v>
      </c>
    </row>
    <row r="35" spans="1:43" ht="15.75" customHeight="1" x14ac:dyDescent="0.25">
      <c r="A35" s="1">
        <v>42117</v>
      </c>
      <c r="B35">
        <v>10</v>
      </c>
      <c r="C35">
        <v>46</v>
      </c>
      <c r="D35" t="s">
        <v>116</v>
      </c>
      <c r="E35" t="s">
        <v>115</v>
      </c>
      <c r="F35" t="s">
        <v>149</v>
      </c>
      <c r="G35" t="s">
        <v>150</v>
      </c>
      <c r="H35">
        <v>40</v>
      </c>
      <c r="I35">
        <v>60</v>
      </c>
      <c r="J35">
        <v>90</v>
      </c>
      <c r="K35">
        <v>38</v>
      </c>
      <c r="L35">
        <v>205</v>
      </c>
      <c r="M35">
        <v>115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14</v>
      </c>
      <c r="Y35">
        <v>14</v>
      </c>
      <c r="Z35">
        <v>0</v>
      </c>
      <c r="AA35">
        <v>15</v>
      </c>
      <c r="AB35">
        <f t="shared" si="0"/>
        <v>59</v>
      </c>
      <c r="AC35">
        <f t="shared" si="1"/>
        <v>74</v>
      </c>
      <c r="AD35">
        <f t="shared" si="2"/>
        <v>79.729729729729726</v>
      </c>
      <c r="AE35">
        <v>6</v>
      </c>
      <c r="AF35">
        <v>15</v>
      </c>
      <c r="AG35">
        <v>6</v>
      </c>
      <c r="AH35">
        <v>14</v>
      </c>
      <c r="AI35">
        <v>0</v>
      </c>
      <c r="AJ35">
        <v>15</v>
      </c>
      <c r="AK35">
        <v>5</v>
      </c>
      <c r="AL35">
        <v>15</v>
      </c>
      <c r="AM35">
        <v>8</v>
      </c>
      <c r="AN35">
        <v>14</v>
      </c>
      <c r="AO35">
        <f t="shared" si="3"/>
        <v>25</v>
      </c>
      <c r="AP35">
        <f t="shared" si="4"/>
        <v>73</v>
      </c>
      <c r="AQ35">
        <f t="shared" si="5"/>
        <v>34.246575342465754</v>
      </c>
    </row>
    <row r="36" spans="1:43" ht="15.75" customHeight="1" x14ac:dyDescent="0.25">
      <c r="A36" s="1">
        <v>42117</v>
      </c>
      <c r="B36">
        <v>10</v>
      </c>
      <c r="C36">
        <v>47</v>
      </c>
      <c r="D36" t="s">
        <v>122</v>
      </c>
      <c r="E36" t="s">
        <v>124</v>
      </c>
      <c r="F36" t="s">
        <v>151</v>
      </c>
      <c r="G36" t="s">
        <v>152</v>
      </c>
      <c r="H36">
        <v>50</v>
      </c>
      <c r="I36">
        <v>40</v>
      </c>
      <c r="J36">
        <v>90</v>
      </c>
      <c r="K36">
        <v>24.5</v>
      </c>
      <c r="L36">
        <v>88.2</v>
      </c>
      <c r="M36" t="s">
        <v>63</v>
      </c>
      <c r="R36">
        <v>13</v>
      </c>
      <c r="S36">
        <v>13</v>
      </c>
      <c r="T36">
        <v>13</v>
      </c>
      <c r="U36">
        <v>13</v>
      </c>
      <c r="V36">
        <v>13</v>
      </c>
      <c r="W36">
        <v>13</v>
      </c>
      <c r="X36">
        <v>14</v>
      </c>
      <c r="Y36">
        <v>14</v>
      </c>
      <c r="Z36">
        <v>0</v>
      </c>
      <c r="AA36">
        <v>19</v>
      </c>
      <c r="AB36">
        <f t="shared" si="0"/>
        <v>53</v>
      </c>
      <c r="AC36">
        <f t="shared" si="1"/>
        <v>72</v>
      </c>
      <c r="AD36">
        <f t="shared" si="2"/>
        <v>73.611111111111114</v>
      </c>
      <c r="AE36">
        <v>2</v>
      </c>
      <c r="AF36">
        <v>13</v>
      </c>
      <c r="AG36">
        <v>2</v>
      </c>
      <c r="AH36">
        <v>12</v>
      </c>
      <c r="AI36">
        <v>1</v>
      </c>
      <c r="AJ36">
        <v>15</v>
      </c>
      <c r="AK36">
        <v>0</v>
      </c>
      <c r="AL36">
        <v>19</v>
      </c>
      <c r="AM36">
        <v>1</v>
      </c>
      <c r="AN36">
        <v>13</v>
      </c>
      <c r="AO36">
        <f t="shared" si="3"/>
        <v>6</v>
      </c>
      <c r="AP36">
        <f t="shared" si="4"/>
        <v>72</v>
      </c>
      <c r="AQ36">
        <f t="shared" si="5"/>
        <v>8.3333333333333321</v>
      </c>
    </row>
    <row r="37" spans="1:43" ht="15.75" customHeight="1" x14ac:dyDescent="0.25">
      <c r="A37" s="1">
        <v>42117</v>
      </c>
      <c r="B37">
        <v>10</v>
      </c>
      <c r="C37" t="s">
        <v>105</v>
      </c>
      <c r="D37" t="s">
        <v>43</v>
      </c>
      <c r="F37" t="s">
        <v>43</v>
      </c>
      <c r="G37" t="s">
        <v>44</v>
      </c>
      <c r="R37">
        <v>26</v>
      </c>
      <c r="S37">
        <v>26</v>
      </c>
      <c r="T37">
        <v>26</v>
      </c>
      <c r="U37">
        <v>26</v>
      </c>
      <c r="V37">
        <v>26</v>
      </c>
      <c r="W37">
        <v>26</v>
      </c>
      <c r="X37">
        <v>14</v>
      </c>
      <c r="Y37">
        <v>14</v>
      </c>
      <c r="Z37">
        <v>0</v>
      </c>
      <c r="AA37">
        <v>38</v>
      </c>
      <c r="AB37">
        <f t="shared" si="0"/>
        <v>92</v>
      </c>
      <c r="AC37">
        <f t="shared" si="1"/>
        <v>130</v>
      </c>
      <c r="AD37">
        <f t="shared" si="2"/>
        <v>70.769230769230774</v>
      </c>
      <c r="AE37">
        <v>0</v>
      </c>
      <c r="AF37">
        <v>15</v>
      </c>
      <c r="AG37">
        <v>0</v>
      </c>
      <c r="AH37">
        <v>29</v>
      </c>
      <c r="AI37">
        <v>1</v>
      </c>
      <c r="AJ37">
        <v>26</v>
      </c>
      <c r="AK37">
        <v>2</v>
      </c>
      <c r="AL37">
        <v>13</v>
      </c>
      <c r="AO37">
        <f t="shared" si="3"/>
        <v>3</v>
      </c>
      <c r="AP37">
        <f t="shared" si="4"/>
        <v>83</v>
      </c>
      <c r="AQ37">
        <f t="shared" si="5"/>
        <v>3.6144578313253009</v>
      </c>
    </row>
    <row r="38" spans="1:43" ht="15.75" customHeight="1" x14ac:dyDescent="0.25">
      <c r="A38" s="1">
        <v>42123</v>
      </c>
      <c r="B38">
        <v>11</v>
      </c>
      <c r="C38">
        <v>48</v>
      </c>
      <c r="D38" t="s">
        <v>43</v>
      </c>
      <c r="E38">
        <v>2473</v>
      </c>
      <c r="F38" t="s">
        <v>43</v>
      </c>
      <c r="H38">
        <v>50</v>
      </c>
      <c r="I38">
        <v>75</v>
      </c>
      <c r="J38">
        <v>90</v>
      </c>
      <c r="K38">
        <v>32</v>
      </c>
      <c r="L38">
        <v>216</v>
      </c>
      <c r="M38">
        <v>126</v>
      </c>
      <c r="R38">
        <v>20</v>
      </c>
      <c r="S38">
        <v>20</v>
      </c>
      <c r="T38">
        <v>20</v>
      </c>
      <c r="U38">
        <v>20</v>
      </c>
      <c r="V38">
        <v>20</v>
      </c>
      <c r="W38">
        <v>20</v>
      </c>
      <c r="X38">
        <v>10</v>
      </c>
      <c r="Y38">
        <v>21</v>
      </c>
      <c r="AB38">
        <f t="shared" si="0"/>
        <v>70</v>
      </c>
      <c r="AC38">
        <f t="shared" si="1"/>
        <v>81</v>
      </c>
      <c r="AD38">
        <f t="shared" si="2"/>
        <v>86.419753086419746</v>
      </c>
      <c r="AE38">
        <v>6</v>
      </c>
      <c r="AF38">
        <v>20</v>
      </c>
      <c r="AG38">
        <v>10</v>
      </c>
      <c r="AH38">
        <v>20</v>
      </c>
      <c r="AI38">
        <v>2</v>
      </c>
      <c r="AJ38">
        <v>21</v>
      </c>
      <c r="AK38">
        <v>5</v>
      </c>
      <c r="AL38">
        <v>20</v>
      </c>
      <c r="AO38">
        <f t="shared" si="3"/>
        <v>23</v>
      </c>
      <c r="AP38">
        <f t="shared" si="4"/>
        <v>81</v>
      </c>
      <c r="AQ38">
        <f t="shared" si="5"/>
        <v>28.39506172839506</v>
      </c>
    </row>
    <row r="39" spans="1:43" ht="15.75" customHeight="1" x14ac:dyDescent="0.25">
      <c r="A39" s="1">
        <v>42123</v>
      </c>
      <c r="B39">
        <v>11</v>
      </c>
      <c r="C39">
        <v>49</v>
      </c>
      <c r="D39" t="s">
        <v>90</v>
      </c>
      <c r="E39" t="s">
        <v>91</v>
      </c>
      <c r="F39" t="s">
        <v>101</v>
      </c>
      <c r="H39">
        <v>60</v>
      </c>
      <c r="I39">
        <v>70</v>
      </c>
      <c r="J39">
        <v>90</v>
      </c>
      <c r="K39">
        <v>36</v>
      </c>
      <c r="L39">
        <v>226.8</v>
      </c>
      <c r="M39">
        <v>136.80000000000001</v>
      </c>
      <c r="R39">
        <v>20</v>
      </c>
      <c r="S39">
        <v>20</v>
      </c>
      <c r="T39">
        <v>20</v>
      </c>
      <c r="U39">
        <v>20</v>
      </c>
      <c r="V39">
        <v>20</v>
      </c>
      <c r="W39">
        <v>20</v>
      </c>
      <c r="X39">
        <v>0</v>
      </c>
      <c r="Y39">
        <v>25</v>
      </c>
      <c r="AB39">
        <f t="shared" si="0"/>
        <v>60</v>
      </c>
      <c r="AC39">
        <f t="shared" si="1"/>
        <v>85</v>
      </c>
      <c r="AD39">
        <f t="shared" si="2"/>
        <v>70.588235294117652</v>
      </c>
      <c r="AE39">
        <v>1</v>
      </c>
      <c r="AF39">
        <v>20</v>
      </c>
      <c r="AG39">
        <v>2</v>
      </c>
      <c r="AH39">
        <v>20</v>
      </c>
      <c r="AI39">
        <v>7</v>
      </c>
      <c r="AJ39">
        <v>20</v>
      </c>
      <c r="AK39">
        <v>0</v>
      </c>
      <c r="AL39">
        <v>23</v>
      </c>
      <c r="AO39">
        <f t="shared" si="3"/>
        <v>10</v>
      </c>
      <c r="AP39">
        <f t="shared" si="4"/>
        <v>83</v>
      </c>
      <c r="AQ39">
        <f t="shared" si="5"/>
        <v>12.048192771084338</v>
      </c>
    </row>
    <row r="40" spans="1:43" ht="15.75" customHeight="1" x14ac:dyDescent="0.25">
      <c r="A40" s="1">
        <v>42123</v>
      </c>
      <c r="B40">
        <v>11</v>
      </c>
      <c r="C40">
        <v>50</v>
      </c>
      <c r="D40" t="s">
        <v>106</v>
      </c>
      <c r="E40" t="s">
        <v>108</v>
      </c>
      <c r="F40" t="s">
        <v>131</v>
      </c>
      <c r="H40">
        <v>30</v>
      </c>
      <c r="I40">
        <v>50</v>
      </c>
      <c r="J40">
        <v>90</v>
      </c>
      <c r="K40">
        <v>31</v>
      </c>
      <c r="L40">
        <v>139.5</v>
      </c>
      <c r="M40">
        <v>49.5</v>
      </c>
      <c r="R40">
        <v>20</v>
      </c>
      <c r="S40">
        <v>20</v>
      </c>
      <c r="T40">
        <v>20</v>
      </c>
      <c r="U40">
        <v>20</v>
      </c>
      <c r="V40">
        <v>16</v>
      </c>
      <c r="W40">
        <v>16</v>
      </c>
      <c r="X40">
        <v>0</v>
      </c>
      <c r="Y40">
        <v>26</v>
      </c>
      <c r="AB40">
        <f t="shared" si="0"/>
        <v>56</v>
      </c>
      <c r="AC40">
        <f t="shared" si="1"/>
        <v>82</v>
      </c>
      <c r="AD40">
        <f t="shared" si="2"/>
        <v>68.292682926829272</v>
      </c>
      <c r="AE40">
        <v>3</v>
      </c>
      <c r="AF40">
        <v>20</v>
      </c>
      <c r="AG40">
        <v>1</v>
      </c>
      <c r="AH40">
        <v>20</v>
      </c>
      <c r="AI40">
        <v>2</v>
      </c>
      <c r="AJ40">
        <v>16</v>
      </c>
      <c r="AK40">
        <v>0</v>
      </c>
      <c r="AL40">
        <v>26</v>
      </c>
      <c r="AO40">
        <f t="shared" si="3"/>
        <v>6</v>
      </c>
      <c r="AP40">
        <f t="shared" si="4"/>
        <v>82</v>
      </c>
      <c r="AQ40">
        <f t="shared" si="5"/>
        <v>7.3170731707317067</v>
      </c>
    </row>
    <row r="41" spans="1:43" ht="15.75" customHeight="1" x14ac:dyDescent="0.25">
      <c r="A41" s="1">
        <v>42123</v>
      </c>
      <c r="B41">
        <v>11</v>
      </c>
      <c r="C41">
        <v>51</v>
      </c>
      <c r="D41" t="s">
        <v>61</v>
      </c>
      <c r="E41" t="s">
        <v>67</v>
      </c>
      <c r="F41" t="s">
        <v>68</v>
      </c>
      <c r="H41">
        <v>70</v>
      </c>
      <c r="I41">
        <v>50</v>
      </c>
      <c r="J41">
        <v>90</v>
      </c>
      <c r="K41">
        <v>40.5</v>
      </c>
      <c r="L41">
        <v>182.25</v>
      </c>
      <c r="M41">
        <v>92.25</v>
      </c>
      <c r="R41">
        <v>21</v>
      </c>
      <c r="S41">
        <v>21</v>
      </c>
      <c r="T41">
        <v>21</v>
      </c>
      <c r="U41">
        <v>21</v>
      </c>
      <c r="V41">
        <v>21</v>
      </c>
      <c r="W41">
        <v>21</v>
      </c>
      <c r="X41">
        <v>0</v>
      </c>
      <c r="Y41">
        <v>17</v>
      </c>
      <c r="AB41">
        <f t="shared" si="0"/>
        <v>63</v>
      </c>
      <c r="AC41">
        <f t="shared" si="1"/>
        <v>80</v>
      </c>
      <c r="AD41">
        <f t="shared" si="2"/>
        <v>78.75</v>
      </c>
      <c r="AE41">
        <v>9</v>
      </c>
      <c r="AF41">
        <v>21</v>
      </c>
      <c r="AG41">
        <v>3</v>
      </c>
      <c r="AH41">
        <v>21</v>
      </c>
      <c r="AI41">
        <v>5</v>
      </c>
      <c r="AJ41">
        <v>21</v>
      </c>
      <c r="AK41">
        <v>0</v>
      </c>
      <c r="AL41">
        <v>17</v>
      </c>
      <c r="AO41">
        <f t="shared" si="3"/>
        <v>17</v>
      </c>
      <c r="AP41">
        <f t="shared" si="4"/>
        <v>80</v>
      </c>
      <c r="AQ41">
        <f t="shared" si="5"/>
        <v>21.25</v>
      </c>
    </row>
    <row r="42" spans="1:43" ht="15.75" customHeight="1" x14ac:dyDescent="0.25">
      <c r="A42" s="1">
        <v>42130</v>
      </c>
      <c r="B42">
        <v>12</v>
      </c>
      <c r="C42">
        <v>52</v>
      </c>
      <c r="D42" t="s">
        <v>43</v>
      </c>
      <c r="E42">
        <v>1305</v>
      </c>
      <c r="F42" t="s">
        <v>43</v>
      </c>
      <c r="H42">
        <v>70</v>
      </c>
      <c r="I42">
        <v>80</v>
      </c>
      <c r="J42">
        <v>90</v>
      </c>
      <c r="K42">
        <v>53.5</v>
      </c>
      <c r="L42">
        <v>385</v>
      </c>
      <c r="M42">
        <v>295</v>
      </c>
      <c r="R42">
        <v>17</v>
      </c>
      <c r="S42">
        <v>17</v>
      </c>
      <c r="T42">
        <v>17</v>
      </c>
      <c r="U42">
        <v>17</v>
      </c>
      <c r="V42">
        <v>17</v>
      </c>
      <c r="W42">
        <v>17</v>
      </c>
      <c r="X42">
        <v>17</v>
      </c>
      <c r="Y42">
        <v>17</v>
      </c>
      <c r="Z42">
        <v>0</v>
      </c>
      <c r="AA42">
        <v>13</v>
      </c>
      <c r="AB42">
        <f t="shared" si="0"/>
        <v>68</v>
      </c>
      <c r="AC42">
        <f t="shared" si="1"/>
        <v>81</v>
      </c>
      <c r="AD42">
        <f t="shared" si="2"/>
        <v>83.950617283950606</v>
      </c>
      <c r="AE42">
        <v>6</v>
      </c>
      <c r="AF42">
        <v>17</v>
      </c>
      <c r="AG42">
        <v>2</v>
      </c>
      <c r="AH42">
        <v>17</v>
      </c>
      <c r="AI42">
        <v>3</v>
      </c>
      <c r="AJ42">
        <v>17</v>
      </c>
      <c r="AK42">
        <v>3</v>
      </c>
      <c r="AL42">
        <v>17</v>
      </c>
      <c r="AM42">
        <v>0</v>
      </c>
      <c r="AN42">
        <v>13</v>
      </c>
      <c r="AO42">
        <f>(AE42+AG42+AI42+AK42+AM42)</f>
        <v>14</v>
      </c>
      <c r="AP42">
        <f t="shared" si="4"/>
        <v>81</v>
      </c>
      <c r="AQ42">
        <f t="shared" si="5"/>
        <v>17.283950617283949</v>
      </c>
    </row>
    <row r="43" spans="1:43" ht="15.75" customHeight="1" x14ac:dyDescent="0.25">
      <c r="A43" s="1">
        <v>42130</v>
      </c>
      <c r="B43">
        <v>12</v>
      </c>
      <c r="C43">
        <v>53</v>
      </c>
      <c r="D43" t="s">
        <v>122</v>
      </c>
      <c r="E43" t="s">
        <v>123</v>
      </c>
      <c r="F43" t="s">
        <v>151</v>
      </c>
      <c r="H43">
        <v>50</v>
      </c>
      <c r="I43">
        <v>70</v>
      </c>
      <c r="J43">
        <v>90</v>
      </c>
      <c r="K43">
        <v>17</v>
      </c>
      <c r="L43">
        <v>107</v>
      </c>
      <c r="M43">
        <v>17</v>
      </c>
      <c r="R43">
        <v>17</v>
      </c>
      <c r="S43">
        <v>17</v>
      </c>
      <c r="T43">
        <v>16</v>
      </c>
      <c r="U43">
        <v>16</v>
      </c>
      <c r="V43">
        <v>16</v>
      </c>
      <c r="W43">
        <v>16</v>
      </c>
      <c r="X43">
        <v>16</v>
      </c>
      <c r="Y43">
        <v>16</v>
      </c>
      <c r="Z43">
        <v>0</v>
      </c>
      <c r="AA43">
        <v>18</v>
      </c>
      <c r="AB43">
        <f t="shared" si="0"/>
        <v>65</v>
      </c>
      <c r="AC43">
        <f t="shared" si="1"/>
        <v>83</v>
      </c>
      <c r="AD43">
        <f t="shared" si="2"/>
        <v>78.313253012048193</v>
      </c>
      <c r="AE43">
        <v>5</v>
      </c>
      <c r="AF43">
        <v>17</v>
      </c>
      <c r="AG43">
        <v>4</v>
      </c>
      <c r="AH43">
        <v>16</v>
      </c>
      <c r="AI43">
        <v>5</v>
      </c>
      <c r="AJ43">
        <v>16</v>
      </c>
      <c r="AK43">
        <v>2</v>
      </c>
      <c r="AL43">
        <v>16</v>
      </c>
      <c r="AM43">
        <v>0</v>
      </c>
      <c r="AN43">
        <v>18</v>
      </c>
      <c r="AO43">
        <f>(AE43+AG43+AI43+AK43+AM43)</f>
        <v>16</v>
      </c>
      <c r="AP43">
        <f t="shared" si="4"/>
        <v>83</v>
      </c>
      <c r="AQ43">
        <f t="shared" si="5"/>
        <v>19.277108433734941</v>
      </c>
    </row>
    <row r="44" spans="1:43" ht="15.75" customHeight="1" x14ac:dyDescent="0.25">
      <c r="A44" s="1">
        <v>42130</v>
      </c>
      <c r="B44">
        <v>12</v>
      </c>
      <c r="C44">
        <v>54</v>
      </c>
      <c r="D44" t="s">
        <v>65</v>
      </c>
      <c r="E44">
        <v>100901</v>
      </c>
      <c r="F44" t="s">
        <v>65</v>
      </c>
      <c r="H44">
        <v>70</v>
      </c>
      <c r="I44">
        <v>70</v>
      </c>
      <c r="J44">
        <v>90</v>
      </c>
      <c r="K44">
        <v>36</v>
      </c>
      <c r="L44">
        <v>226</v>
      </c>
      <c r="M44">
        <v>136</v>
      </c>
      <c r="R44">
        <v>13</v>
      </c>
      <c r="S44">
        <v>13</v>
      </c>
      <c r="T44">
        <v>13</v>
      </c>
      <c r="U44">
        <v>13</v>
      </c>
      <c r="V44">
        <v>13</v>
      </c>
      <c r="W44">
        <v>13</v>
      </c>
      <c r="X44">
        <v>14</v>
      </c>
      <c r="Y44">
        <v>14</v>
      </c>
      <c r="Z44">
        <v>0</v>
      </c>
      <c r="AA44">
        <v>30</v>
      </c>
      <c r="AB44">
        <f t="shared" si="0"/>
        <v>53</v>
      </c>
      <c r="AC44">
        <f t="shared" si="1"/>
        <v>83</v>
      </c>
      <c r="AD44">
        <f t="shared" si="2"/>
        <v>63.855421686746979</v>
      </c>
      <c r="AE44">
        <v>0</v>
      </c>
      <c r="AF44">
        <v>15</v>
      </c>
      <c r="AG44">
        <v>0</v>
      </c>
      <c r="AH44">
        <v>13</v>
      </c>
      <c r="AI44">
        <v>0</v>
      </c>
      <c r="AJ44">
        <v>12</v>
      </c>
      <c r="AK44">
        <v>1</v>
      </c>
      <c r="AL44">
        <v>13</v>
      </c>
      <c r="AM44">
        <v>0</v>
      </c>
      <c r="AN44">
        <v>30</v>
      </c>
      <c r="AO44">
        <f>(AE44+AG44+AI44+AK44+AM44)</f>
        <v>1</v>
      </c>
      <c r="AP44">
        <f t="shared" si="4"/>
        <v>83</v>
      </c>
      <c r="AQ44">
        <f t="shared" si="5"/>
        <v>1.2048192771084338</v>
      </c>
    </row>
    <row r="45" spans="1:43" ht="15.75" customHeight="1" x14ac:dyDescent="0.25">
      <c r="A45" s="1">
        <v>42130</v>
      </c>
      <c r="B45">
        <v>12</v>
      </c>
      <c r="C45">
        <v>55</v>
      </c>
      <c r="D45" t="s">
        <v>153</v>
      </c>
      <c r="E45" t="s">
        <v>77</v>
      </c>
      <c r="F45" t="s">
        <v>78</v>
      </c>
      <c r="H45">
        <v>50</v>
      </c>
      <c r="I45">
        <v>40</v>
      </c>
      <c r="J45">
        <v>90</v>
      </c>
      <c r="K45">
        <v>24.5</v>
      </c>
      <c r="L45">
        <v>88.2</v>
      </c>
      <c r="M45" t="s">
        <v>63</v>
      </c>
      <c r="R45">
        <v>17</v>
      </c>
      <c r="S45">
        <v>17</v>
      </c>
      <c r="T45">
        <v>17</v>
      </c>
      <c r="U45">
        <v>17</v>
      </c>
      <c r="V45">
        <v>17</v>
      </c>
      <c r="W45">
        <v>17</v>
      </c>
      <c r="X45">
        <v>16</v>
      </c>
      <c r="Y45">
        <v>16</v>
      </c>
      <c r="Z45">
        <v>0</v>
      </c>
      <c r="AA45">
        <v>17</v>
      </c>
      <c r="AB45">
        <f t="shared" si="0"/>
        <v>67</v>
      </c>
      <c r="AC45">
        <f t="shared" si="1"/>
        <v>84</v>
      </c>
      <c r="AD45">
        <f t="shared" si="2"/>
        <v>79.761904761904773</v>
      </c>
      <c r="AE45">
        <v>3</v>
      </c>
      <c r="AF45">
        <v>17</v>
      </c>
      <c r="AG45">
        <v>2</v>
      </c>
      <c r="AH45">
        <v>17</v>
      </c>
      <c r="AI45">
        <v>4</v>
      </c>
      <c r="AJ45">
        <v>16</v>
      </c>
      <c r="AK45">
        <v>2</v>
      </c>
      <c r="AL45">
        <v>17</v>
      </c>
      <c r="AM45">
        <v>0</v>
      </c>
      <c r="AN45">
        <v>17</v>
      </c>
      <c r="AO45">
        <f>(AE45+AG45+AI45+AK45+AM45)</f>
        <v>11</v>
      </c>
      <c r="AP45">
        <f t="shared" si="4"/>
        <v>84</v>
      </c>
      <c r="AQ45">
        <f t="shared" si="5"/>
        <v>13.095238095238097</v>
      </c>
    </row>
    <row r="46" spans="1:43" ht="15.75" customHeight="1" x14ac:dyDescent="0.25">
      <c r="A46" s="1">
        <v>42139</v>
      </c>
      <c r="B46">
        <v>14</v>
      </c>
      <c r="C46">
        <v>63</v>
      </c>
      <c r="D46" t="s">
        <v>43</v>
      </c>
      <c r="E46">
        <v>2107</v>
      </c>
      <c r="F46" t="s">
        <v>43</v>
      </c>
      <c r="H46">
        <v>55</v>
      </c>
      <c r="I46">
        <v>70</v>
      </c>
      <c r="J46">
        <v>90</v>
      </c>
      <c r="K46">
        <v>26.5</v>
      </c>
      <c r="L46">
        <v>166</v>
      </c>
      <c r="M46">
        <v>76</v>
      </c>
      <c r="R46">
        <v>21</v>
      </c>
      <c r="S46">
        <v>21</v>
      </c>
      <c r="T46">
        <v>21</v>
      </c>
      <c r="U46">
        <v>21</v>
      </c>
      <c r="V46">
        <v>20</v>
      </c>
      <c r="W46">
        <v>20</v>
      </c>
      <c r="X46">
        <v>0</v>
      </c>
      <c r="Y46">
        <v>19</v>
      </c>
      <c r="AB46">
        <f t="shared" si="0"/>
        <v>62</v>
      </c>
      <c r="AC46">
        <f t="shared" si="1"/>
        <v>81</v>
      </c>
      <c r="AD46">
        <f t="shared" si="2"/>
        <v>76.543209876543202</v>
      </c>
      <c r="AE46">
        <v>7</v>
      </c>
      <c r="AF46">
        <v>21</v>
      </c>
      <c r="AG46">
        <v>9</v>
      </c>
      <c r="AH46">
        <v>21</v>
      </c>
      <c r="AI46">
        <v>6</v>
      </c>
      <c r="AJ46">
        <v>20</v>
      </c>
      <c r="AK46">
        <v>0</v>
      </c>
      <c r="AL46">
        <v>19</v>
      </c>
      <c r="AO46">
        <f t="shared" ref="AO46:AO99" si="6">AE46+AI46+AG46+AK46+AM46</f>
        <v>22</v>
      </c>
      <c r="AP46">
        <f t="shared" si="4"/>
        <v>81</v>
      </c>
      <c r="AQ46">
        <f t="shared" si="5"/>
        <v>27.160493827160494</v>
      </c>
    </row>
    <row r="47" spans="1:43" ht="15.75" customHeight="1" x14ac:dyDescent="0.25">
      <c r="A47" s="1">
        <v>42139</v>
      </c>
      <c r="B47">
        <v>14</v>
      </c>
      <c r="C47">
        <v>64</v>
      </c>
      <c r="D47" t="s">
        <v>89</v>
      </c>
      <c r="E47">
        <v>101011</v>
      </c>
      <c r="F47" t="s">
        <v>104</v>
      </c>
      <c r="H47">
        <v>60</v>
      </c>
      <c r="I47">
        <v>70</v>
      </c>
      <c r="J47">
        <v>90</v>
      </c>
      <c r="K47">
        <v>23</v>
      </c>
      <c r="L47">
        <v>144</v>
      </c>
      <c r="M47">
        <v>54</v>
      </c>
      <c r="R47">
        <v>17</v>
      </c>
      <c r="S47">
        <v>17</v>
      </c>
      <c r="T47">
        <v>17</v>
      </c>
      <c r="U47">
        <v>17</v>
      </c>
      <c r="V47">
        <v>17</v>
      </c>
      <c r="W47">
        <v>17</v>
      </c>
      <c r="X47">
        <v>0</v>
      </c>
      <c r="Y47">
        <v>21</v>
      </c>
      <c r="AB47">
        <f t="shared" si="0"/>
        <v>51</v>
      </c>
      <c r="AC47">
        <f t="shared" si="1"/>
        <v>72</v>
      </c>
      <c r="AD47">
        <f t="shared" si="2"/>
        <v>70.833333333333343</v>
      </c>
      <c r="AE47">
        <v>1</v>
      </c>
      <c r="AF47">
        <v>17</v>
      </c>
      <c r="AG47">
        <v>4</v>
      </c>
      <c r="AH47">
        <v>17</v>
      </c>
      <c r="AI47">
        <v>0</v>
      </c>
      <c r="AJ47">
        <v>17</v>
      </c>
      <c r="AK47">
        <v>0</v>
      </c>
      <c r="AL47">
        <v>21</v>
      </c>
      <c r="AO47">
        <f t="shared" si="6"/>
        <v>5</v>
      </c>
      <c r="AP47">
        <f t="shared" si="4"/>
        <v>72</v>
      </c>
      <c r="AQ47">
        <f t="shared" si="5"/>
        <v>6.9444444444444446</v>
      </c>
    </row>
    <row r="48" spans="1:43" ht="15.75" customHeight="1" x14ac:dyDescent="0.25">
      <c r="A48" s="1">
        <v>42139</v>
      </c>
      <c r="B48">
        <v>14</v>
      </c>
      <c r="C48">
        <v>65</v>
      </c>
      <c r="D48" t="s">
        <v>90</v>
      </c>
      <c r="E48" t="s">
        <v>92</v>
      </c>
      <c r="F48" t="s">
        <v>101</v>
      </c>
      <c r="H48">
        <v>45</v>
      </c>
      <c r="I48">
        <v>50</v>
      </c>
      <c r="J48">
        <v>90</v>
      </c>
      <c r="K48">
        <v>29.5</v>
      </c>
      <c r="L48">
        <v>132</v>
      </c>
      <c r="M48">
        <v>42</v>
      </c>
      <c r="R48">
        <v>19</v>
      </c>
      <c r="S48">
        <v>19</v>
      </c>
      <c r="T48">
        <v>19</v>
      </c>
      <c r="U48">
        <v>19</v>
      </c>
      <c r="V48">
        <v>20</v>
      </c>
      <c r="W48">
        <v>20</v>
      </c>
      <c r="X48">
        <v>0</v>
      </c>
      <c r="Y48">
        <v>14</v>
      </c>
      <c r="AB48">
        <f t="shared" si="0"/>
        <v>58</v>
      </c>
      <c r="AC48">
        <f t="shared" si="1"/>
        <v>72</v>
      </c>
      <c r="AD48">
        <f t="shared" si="2"/>
        <v>80.555555555555557</v>
      </c>
      <c r="AE48">
        <v>5</v>
      </c>
      <c r="AF48">
        <v>19</v>
      </c>
      <c r="AG48">
        <v>4</v>
      </c>
      <c r="AH48">
        <v>19</v>
      </c>
      <c r="AI48">
        <v>4</v>
      </c>
      <c r="AJ48">
        <v>20</v>
      </c>
      <c r="AK48">
        <v>0</v>
      </c>
      <c r="AL48">
        <v>14</v>
      </c>
      <c r="AO48">
        <f t="shared" si="6"/>
        <v>13</v>
      </c>
      <c r="AP48">
        <f t="shared" si="4"/>
        <v>72</v>
      </c>
      <c r="AQ48">
        <f t="shared" si="5"/>
        <v>18.055555555555554</v>
      </c>
    </row>
    <row r="49" spans="1:43" ht="15.75" customHeight="1" x14ac:dyDescent="0.25">
      <c r="A49" s="1">
        <v>42139</v>
      </c>
      <c r="B49">
        <v>14</v>
      </c>
      <c r="C49">
        <v>66</v>
      </c>
      <c r="D49">
        <v>2748</v>
      </c>
      <c r="E49">
        <v>2748</v>
      </c>
      <c r="F49" t="s">
        <v>84</v>
      </c>
      <c r="H49">
        <v>40</v>
      </c>
      <c r="I49">
        <v>50</v>
      </c>
      <c r="J49">
        <v>90</v>
      </c>
      <c r="K49">
        <v>23</v>
      </c>
      <c r="L49">
        <v>103</v>
      </c>
      <c r="M49">
        <v>13</v>
      </c>
      <c r="R49">
        <v>18</v>
      </c>
      <c r="S49">
        <v>18</v>
      </c>
      <c r="T49">
        <v>18</v>
      </c>
      <c r="U49">
        <v>18</v>
      </c>
      <c r="V49">
        <v>16</v>
      </c>
      <c r="W49">
        <v>16</v>
      </c>
      <c r="X49">
        <v>0</v>
      </c>
      <c r="Y49">
        <v>24</v>
      </c>
      <c r="AB49">
        <f t="shared" si="0"/>
        <v>52</v>
      </c>
      <c r="AC49">
        <f t="shared" si="1"/>
        <v>76</v>
      </c>
      <c r="AD49">
        <f t="shared" si="2"/>
        <v>68.421052631578945</v>
      </c>
      <c r="AE49">
        <v>4</v>
      </c>
      <c r="AF49">
        <v>18</v>
      </c>
      <c r="AG49">
        <v>5</v>
      </c>
      <c r="AH49">
        <v>18</v>
      </c>
      <c r="AI49">
        <v>4</v>
      </c>
      <c r="AJ49">
        <v>16</v>
      </c>
      <c r="AK49">
        <v>0</v>
      </c>
      <c r="AL49">
        <v>24</v>
      </c>
      <c r="AO49">
        <f t="shared" si="6"/>
        <v>13</v>
      </c>
      <c r="AP49">
        <f t="shared" si="4"/>
        <v>76</v>
      </c>
      <c r="AQ49">
        <f t="shared" si="5"/>
        <v>17.105263157894736</v>
      </c>
    </row>
    <row r="50" spans="1:43" ht="15.75" customHeight="1" x14ac:dyDescent="0.25">
      <c r="A50" s="1">
        <v>42139</v>
      </c>
      <c r="B50">
        <v>14</v>
      </c>
      <c r="C50">
        <v>67</v>
      </c>
      <c r="D50" t="s">
        <v>90</v>
      </c>
      <c r="E50" t="s">
        <v>93</v>
      </c>
      <c r="F50" t="s">
        <v>101</v>
      </c>
      <c r="H50">
        <v>65</v>
      </c>
      <c r="I50">
        <v>50</v>
      </c>
      <c r="J50">
        <v>90</v>
      </c>
      <c r="K50">
        <v>34.5</v>
      </c>
      <c r="L50">
        <v>155</v>
      </c>
      <c r="M50">
        <v>65</v>
      </c>
      <c r="R50">
        <v>21</v>
      </c>
      <c r="S50">
        <v>21</v>
      </c>
      <c r="T50">
        <v>21</v>
      </c>
      <c r="U50">
        <v>21</v>
      </c>
      <c r="V50">
        <v>20</v>
      </c>
      <c r="W50">
        <v>20</v>
      </c>
      <c r="X50">
        <v>0</v>
      </c>
      <c r="Y50">
        <v>8</v>
      </c>
      <c r="AB50">
        <f t="shared" si="0"/>
        <v>62</v>
      </c>
      <c r="AC50">
        <f t="shared" si="1"/>
        <v>70</v>
      </c>
      <c r="AD50">
        <f t="shared" si="2"/>
        <v>88.571428571428569</v>
      </c>
      <c r="AE50">
        <v>7</v>
      </c>
      <c r="AF50">
        <v>22</v>
      </c>
      <c r="AG50">
        <v>3</v>
      </c>
      <c r="AH50">
        <v>21</v>
      </c>
      <c r="AI50">
        <v>3</v>
      </c>
      <c r="AJ50">
        <v>21</v>
      </c>
      <c r="AK50">
        <v>0</v>
      </c>
      <c r="AL50">
        <v>8</v>
      </c>
      <c r="AO50">
        <f t="shared" si="6"/>
        <v>13</v>
      </c>
      <c r="AP50">
        <f t="shared" si="4"/>
        <v>72</v>
      </c>
      <c r="AQ50">
        <f t="shared" si="5"/>
        <v>18.055555555555554</v>
      </c>
    </row>
    <row r="51" spans="1:43" ht="15.75" customHeight="1" x14ac:dyDescent="0.25">
      <c r="A51" s="1">
        <v>42139</v>
      </c>
      <c r="B51">
        <v>14</v>
      </c>
      <c r="C51">
        <v>68</v>
      </c>
      <c r="D51" t="s">
        <v>118</v>
      </c>
      <c r="E51" t="s">
        <v>119</v>
      </c>
      <c r="F51" t="s">
        <v>120</v>
      </c>
      <c r="H51">
        <v>50</v>
      </c>
      <c r="I51">
        <v>60</v>
      </c>
      <c r="J51">
        <v>90</v>
      </c>
      <c r="K51">
        <v>35</v>
      </c>
      <c r="L51">
        <v>189</v>
      </c>
      <c r="M51">
        <v>99</v>
      </c>
      <c r="R51">
        <v>19</v>
      </c>
      <c r="S51">
        <v>19</v>
      </c>
      <c r="T51">
        <v>18</v>
      </c>
      <c r="U51">
        <v>18</v>
      </c>
      <c r="V51">
        <v>18</v>
      </c>
      <c r="W51">
        <v>18</v>
      </c>
      <c r="X51">
        <v>0</v>
      </c>
      <c r="Y51">
        <v>10</v>
      </c>
      <c r="AB51">
        <f t="shared" si="0"/>
        <v>55</v>
      </c>
      <c r="AC51">
        <f t="shared" si="1"/>
        <v>65</v>
      </c>
      <c r="AD51">
        <f t="shared" si="2"/>
        <v>84.615384615384613</v>
      </c>
      <c r="AE51">
        <v>6</v>
      </c>
      <c r="AF51">
        <v>18</v>
      </c>
      <c r="AG51">
        <v>12</v>
      </c>
      <c r="AH51">
        <v>18</v>
      </c>
      <c r="AI51">
        <v>6</v>
      </c>
      <c r="AJ51">
        <v>19</v>
      </c>
      <c r="AK51">
        <v>0</v>
      </c>
      <c r="AL51">
        <v>10</v>
      </c>
      <c r="AO51">
        <f t="shared" si="6"/>
        <v>24</v>
      </c>
      <c r="AP51">
        <f t="shared" si="4"/>
        <v>65</v>
      </c>
      <c r="AQ51">
        <f t="shared" si="5"/>
        <v>36.923076923076927</v>
      </c>
    </row>
    <row r="52" spans="1:43" ht="15.75" customHeight="1" x14ac:dyDescent="0.25">
      <c r="A52" s="1">
        <v>42139</v>
      </c>
      <c r="B52">
        <v>14</v>
      </c>
      <c r="C52">
        <v>69</v>
      </c>
      <c r="D52" t="s">
        <v>106</v>
      </c>
      <c r="E52" t="s">
        <v>113</v>
      </c>
      <c r="F52" t="s">
        <v>131</v>
      </c>
      <c r="H52">
        <v>15</v>
      </c>
      <c r="I52">
        <v>70</v>
      </c>
      <c r="J52">
        <v>90</v>
      </c>
      <c r="K52">
        <v>15</v>
      </c>
      <c r="L52">
        <v>94</v>
      </c>
      <c r="R52">
        <v>15</v>
      </c>
      <c r="S52">
        <v>15</v>
      </c>
      <c r="T52">
        <v>15</v>
      </c>
      <c r="U52">
        <v>15</v>
      </c>
      <c r="V52">
        <v>13</v>
      </c>
      <c r="W52">
        <v>13</v>
      </c>
      <c r="X52">
        <v>0</v>
      </c>
      <c r="Y52">
        <v>19</v>
      </c>
      <c r="AB52">
        <f t="shared" si="0"/>
        <v>43</v>
      </c>
      <c r="AC52">
        <f t="shared" si="1"/>
        <v>62</v>
      </c>
      <c r="AD52">
        <f t="shared" si="2"/>
        <v>69.354838709677423</v>
      </c>
      <c r="AE52">
        <v>1</v>
      </c>
      <c r="AF52">
        <v>13</v>
      </c>
      <c r="AG52">
        <v>3</v>
      </c>
      <c r="AH52">
        <v>15</v>
      </c>
      <c r="AI52">
        <v>2</v>
      </c>
      <c r="AJ52">
        <v>15</v>
      </c>
      <c r="AK52">
        <v>0</v>
      </c>
      <c r="AL52">
        <v>19</v>
      </c>
      <c r="AO52">
        <f t="shared" si="6"/>
        <v>6</v>
      </c>
      <c r="AP52">
        <f t="shared" si="4"/>
        <v>62</v>
      </c>
      <c r="AQ52">
        <f t="shared" si="5"/>
        <v>9.67741935483871</v>
      </c>
    </row>
    <row r="53" spans="1:43" ht="15.75" customHeight="1" x14ac:dyDescent="0.25">
      <c r="A53" s="1">
        <v>42144</v>
      </c>
      <c r="B53">
        <v>15</v>
      </c>
      <c r="C53">
        <v>70</v>
      </c>
      <c r="D53" t="s">
        <v>43</v>
      </c>
      <c r="E53">
        <v>1305</v>
      </c>
      <c r="F53" t="s">
        <v>43</v>
      </c>
      <c r="H53">
        <v>80</v>
      </c>
      <c r="I53">
        <v>70</v>
      </c>
      <c r="J53">
        <v>90</v>
      </c>
      <c r="K53">
        <v>44</v>
      </c>
      <c r="L53">
        <v>272.2</v>
      </c>
      <c r="M53">
        <v>187.2</v>
      </c>
      <c r="R53">
        <v>23</v>
      </c>
      <c r="S53">
        <v>23</v>
      </c>
      <c r="T53">
        <v>23</v>
      </c>
      <c r="U53">
        <v>23</v>
      </c>
      <c r="V53">
        <v>23</v>
      </c>
      <c r="W53">
        <v>23</v>
      </c>
      <c r="X53">
        <v>0</v>
      </c>
      <c r="Y53">
        <v>11</v>
      </c>
      <c r="AB53">
        <f t="shared" si="0"/>
        <v>69</v>
      </c>
      <c r="AC53">
        <f t="shared" si="1"/>
        <v>80</v>
      </c>
      <c r="AD53">
        <f t="shared" si="2"/>
        <v>86.25</v>
      </c>
      <c r="AE53">
        <v>8</v>
      </c>
      <c r="AF53">
        <v>23</v>
      </c>
      <c r="AG53">
        <v>7</v>
      </c>
      <c r="AH53">
        <v>23</v>
      </c>
      <c r="AI53">
        <v>13</v>
      </c>
      <c r="AJ53">
        <v>23</v>
      </c>
      <c r="AK53">
        <v>0</v>
      </c>
      <c r="AL53">
        <v>11</v>
      </c>
      <c r="AO53">
        <f t="shared" si="6"/>
        <v>28</v>
      </c>
      <c r="AP53">
        <f t="shared" si="4"/>
        <v>80</v>
      </c>
      <c r="AQ53">
        <f t="shared" si="5"/>
        <v>35</v>
      </c>
    </row>
    <row r="54" spans="1:43" ht="15.75" customHeight="1" x14ac:dyDescent="0.25">
      <c r="A54" s="1">
        <v>42144</v>
      </c>
      <c r="B54">
        <v>15</v>
      </c>
      <c r="C54">
        <v>71</v>
      </c>
      <c r="D54" t="s">
        <v>90</v>
      </c>
      <c r="E54" t="s">
        <v>98</v>
      </c>
      <c r="F54" t="s">
        <v>101</v>
      </c>
      <c r="H54">
        <v>45</v>
      </c>
      <c r="I54">
        <v>60</v>
      </c>
      <c r="J54">
        <v>90</v>
      </c>
      <c r="K54">
        <v>35.5</v>
      </c>
      <c r="L54">
        <v>191.7</v>
      </c>
      <c r="M54">
        <v>101.7</v>
      </c>
      <c r="R54">
        <v>20</v>
      </c>
      <c r="S54">
        <v>20</v>
      </c>
      <c r="T54">
        <v>20</v>
      </c>
      <c r="U54">
        <v>20</v>
      </c>
      <c r="V54">
        <v>18</v>
      </c>
      <c r="W54">
        <v>18</v>
      </c>
      <c r="X54">
        <v>0</v>
      </c>
      <c r="Y54">
        <v>13</v>
      </c>
      <c r="AB54">
        <f t="shared" si="0"/>
        <v>58</v>
      </c>
      <c r="AC54">
        <f t="shared" si="1"/>
        <v>71</v>
      </c>
      <c r="AD54">
        <f t="shared" si="2"/>
        <v>81.690140845070431</v>
      </c>
      <c r="AE54">
        <v>13</v>
      </c>
      <c r="AF54">
        <v>20</v>
      </c>
      <c r="AG54">
        <v>8</v>
      </c>
      <c r="AH54">
        <v>20</v>
      </c>
      <c r="AI54">
        <v>3</v>
      </c>
      <c r="AJ54">
        <v>18</v>
      </c>
      <c r="AK54">
        <v>0</v>
      </c>
      <c r="AL54">
        <v>13</v>
      </c>
      <c r="AO54">
        <f t="shared" si="6"/>
        <v>24</v>
      </c>
      <c r="AP54">
        <f t="shared" si="4"/>
        <v>71</v>
      </c>
      <c r="AQ54">
        <f t="shared" si="5"/>
        <v>33.802816901408448</v>
      </c>
    </row>
    <row r="55" spans="1:43" ht="15.75" customHeight="1" x14ac:dyDescent="0.25">
      <c r="A55" s="1">
        <v>42144</v>
      </c>
      <c r="B55">
        <v>15</v>
      </c>
      <c r="C55">
        <v>72</v>
      </c>
      <c r="D55" t="s">
        <v>85</v>
      </c>
      <c r="E55" t="s">
        <v>99</v>
      </c>
      <c r="F55" t="s">
        <v>87</v>
      </c>
      <c r="H55">
        <v>55</v>
      </c>
      <c r="I55">
        <v>70</v>
      </c>
      <c r="J55">
        <v>90</v>
      </c>
      <c r="K55">
        <v>33</v>
      </c>
      <c r="L55">
        <v>207.9</v>
      </c>
      <c r="M55">
        <v>117.9</v>
      </c>
      <c r="R55">
        <v>21</v>
      </c>
      <c r="S55">
        <v>21</v>
      </c>
      <c r="T55">
        <v>21</v>
      </c>
      <c r="U55">
        <v>21</v>
      </c>
      <c r="V55">
        <v>21</v>
      </c>
      <c r="W55">
        <v>21</v>
      </c>
      <c r="X55">
        <v>0</v>
      </c>
      <c r="Y55">
        <v>9</v>
      </c>
      <c r="AB55">
        <f t="shared" si="0"/>
        <v>63</v>
      </c>
      <c r="AC55">
        <f t="shared" si="1"/>
        <v>72</v>
      </c>
      <c r="AD55">
        <f t="shared" si="2"/>
        <v>87.5</v>
      </c>
      <c r="AE55">
        <v>7</v>
      </c>
      <c r="AF55">
        <v>21</v>
      </c>
      <c r="AG55">
        <v>10</v>
      </c>
      <c r="AH55">
        <v>20</v>
      </c>
      <c r="AI55">
        <v>6</v>
      </c>
      <c r="AJ55">
        <v>21</v>
      </c>
      <c r="AK55">
        <v>0</v>
      </c>
      <c r="AL55">
        <v>9</v>
      </c>
      <c r="AO55">
        <f t="shared" si="6"/>
        <v>23</v>
      </c>
      <c r="AP55">
        <f t="shared" si="4"/>
        <v>71</v>
      </c>
      <c r="AQ55">
        <f t="shared" si="5"/>
        <v>32.394366197183103</v>
      </c>
    </row>
    <row r="56" spans="1:43" ht="15.75" customHeight="1" x14ac:dyDescent="0.25">
      <c r="A56" s="1">
        <v>42144</v>
      </c>
      <c r="B56">
        <v>15</v>
      </c>
      <c r="C56">
        <v>73</v>
      </c>
      <c r="D56" t="s">
        <v>70</v>
      </c>
      <c r="E56" t="s">
        <v>144</v>
      </c>
      <c r="F56" t="s">
        <v>72</v>
      </c>
      <c r="H56">
        <v>70</v>
      </c>
      <c r="I56">
        <v>70</v>
      </c>
      <c r="J56">
        <v>90</v>
      </c>
      <c r="K56">
        <v>44.5</v>
      </c>
      <c r="L56">
        <v>280.35000000000002</v>
      </c>
      <c r="M56">
        <v>190.35</v>
      </c>
      <c r="R56">
        <v>18</v>
      </c>
      <c r="S56">
        <v>18</v>
      </c>
      <c r="T56">
        <v>18</v>
      </c>
      <c r="U56">
        <v>18</v>
      </c>
      <c r="V56">
        <v>18</v>
      </c>
      <c r="W56">
        <v>18</v>
      </c>
      <c r="X56">
        <v>0</v>
      </c>
      <c r="Y56">
        <v>20</v>
      </c>
      <c r="AB56">
        <f t="shared" si="0"/>
        <v>54</v>
      </c>
      <c r="AC56">
        <f t="shared" si="1"/>
        <v>74</v>
      </c>
      <c r="AD56">
        <f t="shared" si="2"/>
        <v>72.972972972972968</v>
      </c>
      <c r="AE56">
        <v>4</v>
      </c>
      <c r="AF56">
        <v>18</v>
      </c>
      <c r="AG56">
        <v>7</v>
      </c>
      <c r="AH56">
        <v>18</v>
      </c>
      <c r="AI56">
        <v>4</v>
      </c>
      <c r="AJ56">
        <v>18</v>
      </c>
      <c r="AK56">
        <v>0</v>
      </c>
      <c r="AL56">
        <v>20</v>
      </c>
      <c r="AO56">
        <f t="shared" si="6"/>
        <v>15</v>
      </c>
      <c r="AP56">
        <f t="shared" si="4"/>
        <v>74</v>
      </c>
      <c r="AQ56">
        <f t="shared" si="5"/>
        <v>20.27027027027027</v>
      </c>
    </row>
    <row r="57" spans="1:43" ht="15.75" customHeight="1" x14ac:dyDescent="0.25">
      <c r="A57" s="1">
        <v>42144</v>
      </c>
      <c r="B57">
        <v>15</v>
      </c>
      <c r="C57">
        <v>74</v>
      </c>
      <c r="D57" t="s">
        <v>116</v>
      </c>
      <c r="E57" t="s">
        <v>115</v>
      </c>
      <c r="F57" t="s">
        <v>149</v>
      </c>
      <c r="H57">
        <v>35</v>
      </c>
      <c r="I57">
        <v>70</v>
      </c>
      <c r="J57">
        <v>90</v>
      </c>
      <c r="K57">
        <v>25</v>
      </c>
      <c r="L57">
        <v>157.5</v>
      </c>
      <c r="M57">
        <v>67.5</v>
      </c>
      <c r="R57">
        <v>22</v>
      </c>
      <c r="S57">
        <v>22</v>
      </c>
      <c r="T57">
        <v>22</v>
      </c>
      <c r="U57">
        <v>22</v>
      </c>
      <c r="V57">
        <v>22</v>
      </c>
      <c r="W57">
        <v>22</v>
      </c>
      <c r="X57">
        <v>0</v>
      </c>
      <c r="Y57">
        <v>12</v>
      </c>
      <c r="AB57">
        <f t="shared" si="0"/>
        <v>66</v>
      </c>
      <c r="AC57">
        <f t="shared" si="1"/>
        <v>78</v>
      </c>
      <c r="AD57">
        <f t="shared" si="2"/>
        <v>84.615384615384613</v>
      </c>
      <c r="AE57">
        <v>9</v>
      </c>
      <c r="AF57">
        <v>22</v>
      </c>
      <c r="AG57">
        <v>14</v>
      </c>
      <c r="AH57">
        <v>22</v>
      </c>
      <c r="AI57">
        <v>9</v>
      </c>
      <c r="AJ57">
        <v>22</v>
      </c>
      <c r="AK57">
        <v>0</v>
      </c>
      <c r="AL57">
        <v>12</v>
      </c>
      <c r="AO57">
        <f t="shared" si="6"/>
        <v>32</v>
      </c>
      <c r="AP57">
        <f t="shared" si="4"/>
        <v>78</v>
      </c>
      <c r="AQ57">
        <f t="shared" si="5"/>
        <v>41.025641025641022</v>
      </c>
    </row>
    <row r="58" spans="1:43" ht="15.75" customHeight="1" x14ac:dyDescent="0.25">
      <c r="A58" s="1">
        <v>42144</v>
      </c>
      <c r="B58">
        <v>15</v>
      </c>
      <c r="C58">
        <v>75</v>
      </c>
      <c r="D58" t="s">
        <v>106</v>
      </c>
      <c r="E58" t="s">
        <v>108</v>
      </c>
      <c r="F58" t="s">
        <v>131</v>
      </c>
      <c r="H58">
        <v>40</v>
      </c>
      <c r="I58">
        <v>80</v>
      </c>
      <c r="J58">
        <v>90</v>
      </c>
      <c r="K58">
        <v>31</v>
      </c>
      <c r="L58">
        <v>223.2</v>
      </c>
      <c r="M58">
        <v>133.19999999999999</v>
      </c>
      <c r="R58">
        <v>20</v>
      </c>
      <c r="S58">
        <v>20</v>
      </c>
      <c r="T58">
        <v>20</v>
      </c>
      <c r="U58">
        <v>20</v>
      </c>
      <c r="V58">
        <v>18</v>
      </c>
      <c r="W58">
        <v>18</v>
      </c>
      <c r="X58">
        <v>0</v>
      </c>
      <c r="Y58">
        <v>18</v>
      </c>
      <c r="AB58">
        <f t="shared" si="0"/>
        <v>58</v>
      </c>
      <c r="AC58">
        <f t="shared" si="1"/>
        <v>76</v>
      </c>
      <c r="AD58">
        <f t="shared" si="2"/>
        <v>76.31578947368422</v>
      </c>
      <c r="AE58">
        <v>5</v>
      </c>
      <c r="AF58">
        <v>20</v>
      </c>
      <c r="AG58">
        <v>4</v>
      </c>
      <c r="AH58">
        <v>20</v>
      </c>
      <c r="AI58">
        <v>4</v>
      </c>
      <c r="AJ58">
        <v>18</v>
      </c>
      <c r="AK58">
        <v>0</v>
      </c>
      <c r="AL58">
        <v>18</v>
      </c>
      <c r="AO58">
        <f t="shared" si="6"/>
        <v>13</v>
      </c>
      <c r="AP58">
        <f t="shared" si="4"/>
        <v>76</v>
      </c>
      <c r="AQ58">
        <f t="shared" si="5"/>
        <v>17.105263157894736</v>
      </c>
    </row>
    <row r="59" spans="1:43" ht="15.75" customHeight="1" x14ac:dyDescent="0.25">
      <c r="A59" s="1">
        <v>42150</v>
      </c>
      <c r="B59">
        <v>16</v>
      </c>
      <c r="C59">
        <v>76</v>
      </c>
      <c r="D59" t="s">
        <v>43</v>
      </c>
      <c r="E59">
        <v>2904</v>
      </c>
      <c r="F59" t="s">
        <v>43</v>
      </c>
      <c r="H59">
        <v>80</v>
      </c>
      <c r="I59">
        <v>75</v>
      </c>
      <c r="J59">
        <v>90</v>
      </c>
      <c r="K59">
        <v>32.5</v>
      </c>
      <c r="L59">
        <v>219</v>
      </c>
      <c r="M59">
        <v>129</v>
      </c>
      <c r="R59">
        <v>23</v>
      </c>
      <c r="S59">
        <v>23</v>
      </c>
      <c r="T59">
        <v>22</v>
      </c>
      <c r="U59">
        <v>22</v>
      </c>
      <c r="V59">
        <v>22</v>
      </c>
      <c r="W59">
        <v>22</v>
      </c>
      <c r="X59">
        <v>0</v>
      </c>
      <c r="Y59">
        <v>10</v>
      </c>
      <c r="AB59">
        <f t="shared" si="0"/>
        <v>67</v>
      </c>
      <c r="AC59">
        <f t="shared" si="1"/>
        <v>77</v>
      </c>
      <c r="AD59">
        <f t="shared" si="2"/>
        <v>87.012987012987011</v>
      </c>
      <c r="AE59">
        <v>7</v>
      </c>
      <c r="AF59">
        <v>23</v>
      </c>
      <c r="AG59">
        <v>7</v>
      </c>
      <c r="AH59">
        <v>21</v>
      </c>
      <c r="AI59">
        <v>7</v>
      </c>
      <c r="AJ59">
        <v>23</v>
      </c>
      <c r="AK59">
        <v>0</v>
      </c>
      <c r="AL59">
        <v>10</v>
      </c>
      <c r="AO59">
        <f t="shared" si="6"/>
        <v>21</v>
      </c>
      <c r="AP59">
        <f t="shared" si="4"/>
        <v>77</v>
      </c>
      <c r="AQ59">
        <f t="shared" si="5"/>
        <v>27.27272727272727</v>
      </c>
    </row>
    <row r="60" spans="1:43" ht="15.75" customHeight="1" x14ac:dyDescent="0.25">
      <c r="A60" s="1">
        <v>42150</v>
      </c>
      <c r="B60">
        <v>16</v>
      </c>
      <c r="C60">
        <v>77</v>
      </c>
      <c r="D60" t="s">
        <v>79</v>
      </c>
      <c r="E60" t="s">
        <v>130</v>
      </c>
      <c r="F60" t="s">
        <v>82</v>
      </c>
      <c r="H60">
        <v>40</v>
      </c>
      <c r="I60">
        <v>65</v>
      </c>
      <c r="J60">
        <v>90</v>
      </c>
      <c r="K60">
        <v>38</v>
      </c>
      <c r="L60">
        <v>222</v>
      </c>
      <c r="M60">
        <v>132</v>
      </c>
      <c r="R60">
        <v>20</v>
      </c>
      <c r="S60">
        <v>20</v>
      </c>
      <c r="T60">
        <v>20</v>
      </c>
      <c r="U60">
        <v>20</v>
      </c>
      <c r="V60">
        <v>18</v>
      </c>
      <c r="W60">
        <v>18</v>
      </c>
      <c r="X60">
        <v>0</v>
      </c>
      <c r="Y60">
        <v>18</v>
      </c>
      <c r="AB60">
        <f t="shared" si="0"/>
        <v>58</v>
      </c>
      <c r="AC60">
        <f t="shared" si="1"/>
        <v>76</v>
      </c>
      <c r="AD60">
        <f t="shared" si="2"/>
        <v>76.31578947368422</v>
      </c>
      <c r="AE60">
        <v>2</v>
      </c>
      <c r="AF60">
        <v>20</v>
      </c>
      <c r="AG60">
        <v>2</v>
      </c>
      <c r="AH60">
        <v>20</v>
      </c>
      <c r="AI60">
        <v>2</v>
      </c>
      <c r="AJ60">
        <v>19</v>
      </c>
      <c r="AK60">
        <v>0</v>
      </c>
      <c r="AL60">
        <v>18</v>
      </c>
      <c r="AO60">
        <f t="shared" si="6"/>
        <v>6</v>
      </c>
      <c r="AP60">
        <f t="shared" si="4"/>
        <v>77</v>
      </c>
      <c r="AQ60">
        <f t="shared" si="5"/>
        <v>7.7922077922077921</v>
      </c>
    </row>
    <row r="61" spans="1:43" ht="15.75" customHeight="1" x14ac:dyDescent="0.25">
      <c r="A61" s="1">
        <v>42150</v>
      </c>
      <c r="B61">
        <v>16</v>
      </c>
      <c r="C61">
        <v>78</v>
      </c>
      <c r="D61" t="s">
        <v>110</v>
      </c>
      <c r="E61" t="s">
        <v>134</v>
      </c>
      <c r="F61" t="s">
        <v>112</v>
      </c>
      <c r="H61">
        <v>50</v>
      </c>
      <c r="I61">
        <v>20</v>
      </c>
      <c r="J61">
        <v>90</v>
      </c>
      <c r="K61">
        <v>63</v>
      </c>
      <c r="L61">
        <v>113</v>
      </c>
      <c r="M61">
        <v>23</v>
      </c>
      <c r="R61">
        <v>23</v>
      </c>
      <c r="S61">
        <v>23</v>
      </c>
      <c r="T61">
        <v>22</v>
      </c>
      <c r="U61">
        <v>22</v>
      </c>
      <c r="V61">
        <v>22</v>
      </c>
      <c r="W61">
        <v>22</v>
      </c>
      <c r="X61">
        <v>0</v>
      </c>
      <c r="Y61">
        <v>8</v>
      </c>
      <c r="AB61">
        <f t="shared" si="0"/>
        <v>67</v>
      </c>
      <c r="AC61">
        <f t="shared" si="1"/>
        <v>75</v>
      </c>
      <c r="AD61">
        <f t="shared" si="2"/>
        <v>89.333333333333329</v>
      </c>
      <c r="AE61">
        <v>4</v>
      </c>
      <c r="AF61">
        <v>22</v>
      </c>
      <c r="AG61">
        <v>5</v>
      </c>
      <c r="AH61">
        <v>23</v>
      </c>
      <c r="AI61">
        <v>3</v>
      </c>
      <c r="AJ61">
        <v>22</v>
      </c>
      <c r="AK61">
        <v>0</v>
      </c>
      <c r="AL61">
        <v>8</v>
      </c>
      <c r="AO61">
        <f t="shared" si="6"/>
        <v>12</v>
      </c>
      <c r="AP61">
        <f t="shared" si="4"/>
        <v>75</v>
      </c>
      <c r="AQ61">
        <f t="shared" si="5"/>
        <v>16</v>
      </c>
    </row>
    <row r="62" spans="1:43" ht="15.75" customHeight="1" x14ac:dyDescent="0.25">
      <c r="A62" s="1">
        <v>42150</v>
      </c>
      <c r="B62">
        <v>16</v>
      </c>
      <c r="C62">
        <v>79</v>
      </c>
      <c r="D62" t="s">
        <v>122</v>
      </c>
      <c r="E62" t="s">
        <v>124</v>
      </c>
      <c r="F62" t="s">
        <v>151</v>
      </c>
      <c r="H62">
        <v>10</v>
      </c>
      <c r="I62">
        <v>40</v>
      </c>
      <c r="J62">
        <v>90</v>
      </c>
      <c r="K62">
        <v>17.5</v>
      </c>
      <c r="L62">
        <v>63</v>
      </c>
      <c r="M62" t="s">
        <v>63</v>
      </c>
      <c r="R62">
        <v>20</v>
      </c>
      <c r="S62">
        <v>20</v>
      </c>
      <c r="T62">
        <v>20</v>
      </c>
      <c r="U62">
        <v>20</v>
      </c>
      <c r="V62">
        <v>20</v>
      </c>
      <c r="W62">
        <v>20</v>
      </c>
      <c r="X62">
        <v>0</v>
      </c>
      <c r="Y62">
        <v>21</v>
      </c>
      <c r="AB62">
        <f t="shared" si="0"/>
        <v>60</v>
      </c>
      <c r="AC62">
        <f t="shared" si="1"/>
        <v>81</v>
      </c>
      <c r="AD62">
        <f t="shared" si="2"/>
        <v>74.074074074074076</v>
      </c>
      <c r="AE62">
        <v>3</v>
      </c>
      <c r="AF62">
        <v>20</v>
      </c>
      <c r="AG62">
        <v>3</v>
      </c>
      <c r="AH62">
        <v>20</v>
      </c>
      <c r="AI62">
        <v>1</v>
      </c>
      <c r="AJ62">
        <v>20</v>
      </c>
      <c r="AK62">
        <v>0</v>
      </c>
      <c r="AL62">
        <v>19</v>
      </c>
      <c r="AO62">
        <f t="shared" si="6"/>
        <v>7</v>
      </c>
      <c r="AP62">
        <f t="shared" si="4"/>
        <v>79</v>
      </c>
      <c r="AQ62">
        <f t="shared" si="5"/>
        <v>8.8607594936708853</v>
      </c>
    </row>
    <row r="63" spans="1:43" ht="15.75" customHeight="1" x14ac:dyDescent="0.25">
      <c r="A63" s="1">
        <v>42150</v>
      </c>
      <c r="B63">
        <v>16</v>
      </c>
      <c r="C63">
        <v>80</v>
      </c>
      <c r="D63" t="s">
        <v>70</v>
      </c>
      <c r="E63" t="s">
        <v>146</v>
      </c>
      <c r="F63" t="s">
        <v>72</v>
      </c>
      <c r="H63">
        <v>70</v>
      </c>
      <c r="I63">
        <v>50</v>
      </c>
      <c r="J63">
        <v>90</v>
      </c>
      <c r="K63">
        <v>25.5</v>
      </c>
      <c r="L63">
        <v>114</v>
      </c>
      <c r="M63">
        <v>24</v>
      </c>
      <c r="R63">
        <v>22</v>
      </c>
      <c r="S63">
        <v>22</v>
      </c>
      <c r="T63">
        <v>22</v>
      </c>
      <c r="U63">
        <v>22</v>
      </c>
      <c r="V63">
        <v>21</v>
      </c>
      <c r="W63">
        <v>21</v>
      </c>
      <c r="X63">
        <v>0</v>
      </c>
      <c r="Y63">
        <v>13</v>
      </c>
      <c r="AB63">
        <f t="shared" si="0"/>
        <v>65</v>
      </c>
      <c r="AC63">
        <f t="shared" si="1"/>
        <v>78</v>
      </c>
      <c r="AD63">
        <f t="shared" si="2"/>
        <v>83.333333333333343</v>
      </c>
      <c r="AE63">
        <v>3</v>
      </c>
      <c r="AF63">
        <v>22</v>
      </c>
      <c r="AG63">
        <v>5</v>
      </c>
      <c r="AH63">
        <v>22</v>
      </c>
      <c r="AI63">
        <v>1</v>
      </c>
      <c r="AJ63">
        <v>21</v>
      </c>
      <c r="AK63">
        <v>0</v>
      </c>
      <c r="AL63">
        <v>13</v>
      </c>
      <c r="AO63">
        <f t="shared" si="6"/>
        <v>9</v>
      </c>
      <c r="AP63">
        <f t="shared" si="4"/>
        <v>78</v>
      </c>
      <c r="AQ63">
        <f t="shared" si="5"/>
        <v>11.538461538461538</v>
      </c>
    </row>
    <row r="64" spans="1:43" ht="15.75" customHeight="1" x14ac:dyDescent="0.25">
      <c r="A64" s="1">
        <v>42150</v>
      </c>
      <c r="B64">
        <v>16</v>
      </c>
      <c r="C64">
        <v>81</v>
      </c>
      <c r="D64" t="s">
        <v>90</v>
      </c>
      <c r="E64" t="s">
        <v>91</v>
      </c>
      <c r="F64" t="s">
        <v>101</v>
      </c>
      <c r="H64">
        <v>45</v>
      </c>
      <c r="I64">
        <v>30</v>
      </c>
      <c r="J64">
        <v>90</v>
      </c>
      <c r="K64">
        <v>27.5</v>
      </c>
      <c r="L64">
        <v>74</v>
      </c>
      <c r="M64" t="s">
        <v>63</v>
      </c>
      <c r="R64">
        <v>21</v>
      </c>
      <c r="S64">
        <v>21</v>
      </c>
      <c r="T64">
        <v>21</v>
      </c>
      <c r="U64">
        <v>21</v>
      </c>
      <c r="V64">
        <v>21</v>
      </c>
      <c r="W64">
        <v>21</v>
      </c>
      <c r="X64">
        <v>0</v>
      </c>
      <c r="Y64">
        <v>8</v>
      </c>
      <c r="AB64">
        <f t="shared" si="0"/>
        <v>63</v>
      </c>
      <c r="AC64">
        <f t="shared" si="1"/>
        <v>71</v>
      </c>
      <c r="AD64">
        <f t="shared" si="2"/>
        <v>88.732394366197184</v>
      </c>
      <c r="AE64">
        <v>5</v>
      </c>
      <c r="AF64">
        <v>21</v>
      </c>
      <c r="AG64">
        <v>5</v>
      </c>
      <c r="AH64">
        <v>21</v>
      </c>
      <c r="AI64">
        <v>4</v>
      </c>
      <c r="AJ64">
        <v>21</v>
      </c>
      <c r="AK64">
        <v>0</v>
      </c>
      <c r="AL64">
        <v>8</v>
      </c>
      <c r="AO64">
        <f t="shared" si="6"/>
        <v>14</v>
      </c>
      <c r="AP64">
        <f t="shared" si="4"/>
        <v>71</v>
      </c>
      <c r="AQ64">
        <f t="shared" si="5"/>
        <v>19.718309859154928</v>
      </c>
    </row>
    <row r="65" spans="1:43" ht="15.75" customHeight="1" x14ac:dyDescent="0.25">
      <c r="A65" s="1">
        <v>42150</v>
      </c>
      <c r="B65">
        <v>16</v>
      </c>
      <c r="C65">
        <v>82</v>
      </c>
      <c r="D65" t="s">
        <v>65</v>
      </c>
      <c r="E65">
        <v>100901</v>
      </c>
      <c r="F65" t="s">
        <v>65</v>
      </c>
      <c r="H65">
        <v>60</v>
      </c>
      <c r="I65">
        <v>10</v>
      </c>
      <c r="J65">
        <v>90</v>
      </c>
      <c r="K65">
        <v>51</v>
      </c>
      <c r="L65">
        <v>45</v>
      </c>
      <c r="M65" t="s">
        <v>63</v>
      </c>
      <c r="R65">
        <v>22</v>
      </c>
      <c r="S65">
        <v>22</v>
      </c>
      <c r="T65">
        <v>21</v>
      </c>
      <c r="U65">
        <v>21</v>
      </c>
      <c r="V65">
        <v>21</v>
      </c>
      <c r="W65">
        <v>21</v>
      </c>
      <c r="X65">
        <v>0</v>
      </c>
      <c r="Y65">
        <v>19</v>
      </c>
      <c r="AB65">
        <f t="shared" si="0"/>
        <v>64</v>
      </c>
      <c r="AC65">
        <f t="shared" si="1"/>
        <v>83</v>
      </c>
      <c r="AD65">
        <f t="shared" si="2"/>
        <v>77.108433734939766</v>
      </c>
      <c r="AE65">
        <v>1</v>
      </c>
      <c r="AF65">
        <v>22</v>
      </c>
      <c r="AG65">
        <v>0</v>
      </c>
      <c r="AH65">
        <v>21</v>
      </c>
      <c r="AI65">
        <v>0</v>
      </c>
      <c r="AJ65">
        <v>20</v>
      </c>
      <c r="AK65">
        <v>0</v>
      </c>
      <c r="AL65">
        <v>19</v>
      </c>
      <c r="AO65">
        <f t="shared" si="6"/>
        <v>1</v>
      </c>
      <c r="AP65">
        <f t="shared" si="4"/>
        <v>82</v>
      </c>
      <c r="AQ65">
        <f t="shared" si="5"/>
        <v>1.2195121951219512</v>
      </c>
    </row>
    <row r="66" spans="1:43" ht="15.75" customHeight="1" x14ac:dyDescent="0.25">
      <c r="A66" s="1">
        <v>42150</v>
      </c>
      <c r="B66">
        <v>16</v>
      </c>
      <c r="C66">
        <v>83</v>
      </c>
      <c r="D66" t="s">
        <v>85</v>
      </c>
      <c r="E66" t="s">
        <v>86</v>
      </c>
      <c r="F66" t="s">
        <v>87</v>
      </c>
      <c r="H66">
        <v>40</v>
      </c>
      <c r="I66">
        <v>20</v>
      </c>
      <c r="J66">
        <v>90</v>
      </c>
      <c r="K66">
        <v>55</v>
      </c>
      <c r="L66">
        <v>99</v>
      </c>
      <c r="M66">
        <v>9</v>
      </c>
      <c r="R66">
        <v>33</v>
      </c>
      <c r="S66">
        <v>33</v>
      </c>
      <c r="T66">
        <v>33</v>
      </c>
      <c r="U66">
        <v>33</v>
      </c>
      <c r="V66">
        <v>33</v>
      </c>
      <c r="W66">
        <v>33</v>
      </c>
      <c r="X66">
        <v>0</v>
      </c>
      <c r="Y66">
        <v>8</v>
      </c>
      <c r="AB66">
        <f t="shared" ref="AB66:AB129" si="7">(R66+T66+V66+X66+Z66)</f>
        <v>99</v>
      </c>
      <c r="AC66">
        <f t="shared" ref="AC66:AC129" si="8">S66+U66+W66+Y66+AA66</f>
        <v>107</v>
      </c>
      <c r="AD66">
        <f t="shared" si="2"/>
        <v>92.523364485981304</v>
      </c>
      <c r="AE66">
        <v>3</v>
      </c>
      <c r="AF66">
        <v>33</v>
      </c>
      <c r="AG66">
        <v>7</v>
      </c>
      <c r="AH66">
        <v>33</v>
      </c>
      <c r="AI66">
        <v>4</v>
      </c>
      <c r="AJ66">
        <v>34</v>
      </c>
      <c r="AK66">
        <v>0</v>
      </c>
      <c r="AL66">
        <v>8</v>
      </c>
      <c r="AO66">
        <f t="shared" si="6"/>
        <v>14</v>
      </c>
      <c r="AP66">
        <f t="shared" si="4"/>
        <v>108</v>
      </c>
      <c r="AQ66">
        <f t="shared" si="5"/>
        <v>12.962962962962962</v>
      </c>
    </row>
    <row r="67" spans="1:43" ht="15.75" customHeight="1" x14ac:dyDescent="0.25">
      <c r="A67" s="1">
        <v>42152</v>
      </c>
      <c r="B67">
        <v>17</v>
      </c>
      <c r="C67">
        <v>84</v>
      </c>
      <c r="D67" t="s">
        <v>43</v>
      </c>
      <c r="E67">
        <v>2107</v>
      </c>
      <c r="F67" t="s">
        <v>43</v>
      </c>
      <c r="H67">
        <v>30</v>
      </c>
      <c r="I67">
        <v>80</v>
      </c>
      <c r="J67">
        <v>90</v>
      </c>
      <c r="K67">
        <v>33.5</v>
      </c>
      <c r="L67">
        <v>241.2</v>
      </c>
      <c r="M67">
        <v>151.19999999999999</v>
      </c>
      <c r="R67">
        <v>23</v>
      </c>
      <c r="S67">
        <v>23</v>
      </c>
      <c r="T67">
        <v>23</v>
      </c>
      <c r="U67">
        <v>23</v>
      </c>
      <c r="V67">
        <v>22</v>
      </c>
      <c r="W67">
        <v>22</v>
      </c>
      <c r="X67">
        <v>0</v>
      </c>
      <c r="Y67">
        <v>14</v>
      </c>
      <c r="AB67">
        <f t="shared" si="7"/>
        <v>68</v>
      </c>
      <c r="AC67">
        <f t="shared" si="8"/>
        <v>82</v>
      </c>
      <c r="AD67">
        <f t="shared" si="2"/>
        <v>82.926829268292678</v>
      </c>
      <c r="AE67">
        <v>4</v>
      </c>
      <c r="AF67">
        <v>23</v>
      </c>
      <c r="AG67">
        <v>12</v>
      </c>
      <c r="AH67">
        <v>23</v>
      </c>
      <c r="AI67">
        <v>8</v>
      </c>
      <c r="AJ67">
        <v>22</v>
      </c>
      <c r="AK67">
        <v>0</v>
      </c>
      <c r="AL67">
        <v>14</v>
      </c>
      <c r="AO67">
        <f t="shared" si="6"/>
        <v>24</v>
      </c>
      <c r="AP67">
        <f t="shared" si="4"/>
        <v>82</v>
      </c>
      <c r="AQ67">
        <f t="shared" si="5"/>
        <v>29.268292682926827</v>
      </c>
    </row>
    <row r="68" spans="1:43" ht="15.75" customHeight="1" x14ac:dyDescent="0.25">
      <c r="A68" s="1">
        <v>42152</v>
      </c>
      <c r="B68">
        <v>17</v>
      </c>
      <c r="C68">
        <v>85</v>
      </c>
      <c r="D68" t="s">
        <v>61</v>
      </c>
      <c r="E68" t="s">
        <v>67</v>
      </c>
      <c r="F68" t="s">
        <v>68</v>
      </c>
      <c r="H68">
        <v>35</v>
      </c>
      <c r="I68">
        <v>50</v>
      </c>
      <c r="J68">
        <v>90</v>
      </c>
      <c r="K68">
        <v>40.5</v>
      </c>
      <c r="L68">
        <v>182.25</v>
      </c>
      <c r="M68">
        <v>92.25</v>
      </c>
      <c r="R68">
        <v>25</v>
      </c>
      <c r="S68">
        <v>25</v>
      </c>
      <c r="T68">
        <v>25</v>
      </c>
      <c r="U68">
        <v>25</v>
      </c>
      <c r="V68">
        <v>24</v>
      </c>
      <c r="W68">
        <v>24</v>
      </c>
      <c r="X68">
        <v>0</v>
      </c>
      <c r="Y68">
        <v>8</v>
      </c>
      <c r="AB68">
        <f t="shared" si="7"/>
        <v>74</v>
      </c>
      <c r="AC68">
        <f t="shared" si="8"/>
        <v>82</v>
      </c>
      <c r="AD68">
        <f t="shared" si="2"/>
        <v>90.243902439024396</v>
      </c>
      <c r="AE68">
        <v>4</v>
      </c>
      <c r="AF68">
        <v>25</v>
      </c>
      <c r="AG68">
        <v>10</v>
      </c>
      <c r="AH68">
        <v>25</v>
      </c>
      <c r="AI68">
        <v>9</v>
      </c>
      <c r="AJ68">
        <v>24</v>
      </c>
      <c r="AK68">
        <v>0</v>
      </c>
      <c r="AL68">
        <v>8</v>
      </c>
      <c r="AO68">
        <f t="shared" si="6"/>
        <v>23</v>
      </c>
      <c r="AP68">
        <f t="shared" si="4"/>
        <v>82</v>
      </c>
      <c r="AQ68">
        <f t="shared" si="5"/>
        <v>28.04878048780488</v>
      </c>
    </row>
    <row r="69" spans="1:43" ht="15.75" customHeight="1" x14ac:dyDescent="0.25">
      <c r="A69" s="1">
        <v>42152</v>
      </c>
      <c r="B69">
        <v>17</v>
      </c>
      <c r="C69">
        <v>86</v>
      </c>
      <c r="D69" t="s">
        <v>76</v>
      </c>
      <c r="E69" t="s">
        <v>77</v>
      </c>
      <c r="F69" t="s">
        <v>78</v>
      </c>
      <c r="H69">
        <v>10</v>
      </c>
      <c r="I69">
        <v>50</v>
      </c>
      <c r="J69">
        <v>90</v>
      </c>
      <c r="K69">
        <v>25</v>
      </c>
      <c r="L69">
        <v>112.5</v>
      </c>
      <c r="M69">
        <v>22.5</v>
      </c>
      <c r="R69">
        <v>20</v>
      </c>
      <c r="S69">
        <v>20</v>
      </c>
      <c r="T69">
        <v>21</v>
      </c>
      <c r="U69">
        <v>21</v>
      </c>
      <c r="V69">
        <v>21</v>
      </c>
      <c r="W69">
        <v>21</v>
      </c>
      <c r="X69">
        <v>0</v>
      </c>
      <c r="Y69">
        <v>17</v>
      </c>
      <c r="AB69">
        <f t="shared" si="7"/>
        <v>62</v>
      </c>
      <c r="AC69">
        <f t="shared" si="8"/>
        <v>79</v>
      </c>
      <c r="AD69">
        <f t="shared" si="2"/>
        <v>78.48101265822784</v>
      </c>
      <c r="AE69">
        <v>8</v>
      </c>
      <c r="AF69">
        <v>20</v>
      </c>
      <c r="AG69">
        <v>3</v>
      </c>
      <c r="AH69">
        <v>21</v>
      </c>
      <c r="AI69">
        <v>5</v>
      </c>
      <c r="AJ69">
        <v>21</v>
      </c>
      <c r="AK69">
        <v>0</v>
      </c>
      <c r="AL69">
        <v>17</v>
      </c>
      <c r="AO69">
        <f t="shared" si="6"/>
        <v>16</v>
      </c>
      <c r="AP69">
        <f t="shared" si="4"/>
        <v>79</v>
      </c>
      <c r="AQ69">
        <f t="shared" si="5"/>
        <v>20.253164556962027</v>
      </c>
    </row>
    <row r="70" spans="1:43" ht="15.75" customHeight="1" x14ac:dyDescent="0.25">
      <c r="A70" s="1">
        <v>42152</v>
      </c>
      <c r="B70">
        <v>17</v>
      </c>
      <c r="C70">
        <v>87</v>
      </c>
      <c r="D70" t="s">
        <v>64</v>
      </c>
      <c r="E70">
        <v>150213</v>
      </c>
      <c r="F70" t="s">
        <v>64</v>
      </c>
      <c r="H70">
        <v>35</v>
      </c>
      <c r="I70">
        <v>70</v>
      </c>
      <c r="J70">
        <v>90</v>
      </c>
      <c r="K70">
        <v>24.5</v>
      </c>
      <c r="L70">
        <v>154.35</v>
      </c>
      <c r="M70">
        <v>64.349999999999994</v>
      </c>
      <c r="R70">
        <v>17</v>
      </c>
      <c r="S70">
        <v>17</v>
      </c>
      <c r="T70">
        <v>17</v>
      </c>
      <c r="U70">
        <v>17</v>
      </c>
      <c r="V70">
        <v>17</v>
      </c>
      <c r="W70">
        <v>17</v>
      </c>
      <c r="X70">
        <v>0</v>
      </c>
      <c r="Y70">
        <v>20</v>
      </c>
      <c r="AB70">
        <f t="shared" si="7"/>
        <v>51</v>
      </c>
      <c r="AC70">
        <f t="shared" si="8"/>
        <v>71</v>
      </c>
      <c r="AD70">
        <f t="shared" si="2"/>
        <v>71.83098591549296</v>
      </c>
      <c r="AE70">
        <v>4</v>
      </c>
      <c r="AF70">
        <v>17</v>
      </c>
      <c r="AG70">
        <v>7</v>
      </c>
      <c r="AH70">
        <v>17</v>
      </c>
      <c r="AI70">
        <v>3</v>
      </c>
      <c r="AJ70">
        <v>17</v>
      </c>
      <c r="AK70">
        <v>0</v>
      </c>
      <c r="AL70">
        <v>20</v>
      </c>
      <c r="AO70">
        <f t="shared" si="6"/>
        <v>14</v>
      </c>
      <c r="AP70">
        <f t="shared" si="4"/>
        <v>71</v>
      </c>
      <c r="AQ70">
        <f t="shared" si="5"/>
        <v>19.718309859154928</v>
      </c>
    </row>
    <row r="71" spans="1:43" ht="15.75" customHeight="1" x14ac:dyDescent="0.25">
      <c r="A71" s="1">
        <v>42152</v>
      </c>
      <c r="B71">
        <v>17</v>
      </c>
      <c r="C71">
        <v>88</v>
      </c>
      <c r="D71" t="s">
        <v>79</v>
      </c>
      <c r="E71" t="s">
        <v>127</v>
      </c>
      <c r="F71" t="s">
        <v>82</v>
      </c>
      <c r="H71">
        <v>40</v>
      </c>
      <c r="I71">
        <v>70</v>
      </c>
      <c r="J71">
        <v>90</v>
      </c>
      <c r="K71">
        <v>29.5</v>
      </c>
      <c r="L71">
        <v>185.85</v>
      </c>
      <c r="M71">
        <v>95.85</v>
      </c>
      <c r="R71">
        <v>19</v>
      </c>
      <c r="S71">
        <v>19</v>
      </c>
      <c r="T71">
        <v>18</v>
      </c>
      <c r="U71">
        <v>18</v>
      </c>
      <c r="V71">
        <v>18</v>
      </c>
      <c r="W71">
        <v>18</v>
      </c>
      <c r="X71">
        <v>0</v>
      </c>
      <c r="Y71">
        <v>17</v>
      </c>
      <c r="AB71">
        <f t="shared" si="7"/>
        <v>55</v>
      </c>
      <c r="AC71">
        <f t="shared" si="8"/>
        <v>72</v>
      </c>
      <c r="AD71">
        <f t="shared" si="2"/>
        <v>76.388888888888886</v>
      </c>
      <c r="AE71">
        <v>5</v>
      </c>
      <c r="AF71">
        <v>18</v>
      </c>
      <c r="AG71">
        <v>6</v>
      </c>
      <c r="AH71">
        <v>18</v>
      </c>
      <c r="AI71">
        <v>1</v>
      </c>
      <c r="AJ71">
        <v>18</v>
      </c>
      <c r="AK71">
        <v>0</v>
      </c>
      <c r="AL71">
        <v>17</v>
      </c>
      <c r="AO71">
        <f t="shared" si="6"/>
        <v>12</v>
      </c>
      <c r="AP71">
        <f t="shared" si="4"/>
        <v>71</v>
      </c>
      <c r="AQ71">
        <f t="shared" si="5"/>
        <v>16.901408450704224</v>
      </c>
    </row>
    <row r="72" spans="1:43" ht="15.75" customHeight="1" x14ac:dyDescent="0.25">
      <c r="A72" s="1">
        <v>42152</v>
      </c>
      <c r="B72">
        <v>17</v>
      </c>
      <c r="C72">
        <v>89</v>
      </c>
      <c r="D72" t="s">
        <v>122</v>
      </c>
      <c r="E72" t="s">
        <v>123</v>
      </c>
      <c r="F72" t="s">
        <v>151</v>
      </c>
      <c r="H72">
        <v>45</v>
      </c>
      <c r="I72">
        <v>50</v>
      </c>
      <c r="J72">
        <v>90</v>
      </c>
      <c r="K72">
        <v>27</v>
      </c>
      <c r="L72">
        <v>121.5</v>
      </c>
      <c r="M72">
        <v>31.5</v>
      </c>
      <c r="R72">
        <v>20</v>
      </c>
      <c r="S72">
        <v>20</v>
      </c>
      <c r="T72">
        <v>20</v>
      </c>
      <c r="U72">
        <v>20</v>
      </c>
      <c r="V72">
        <v>21</v>
      </c>
      <c r="W72">
        <v>21</v>
      </c>
      <c r="X72">
        <v>0</v>
      </c>
      <c r="Y72">
        <v>10</v>
      </c>
      <c r="AB72">
        <f t="shared" si="7"/>
        <v>61</v>
      </c>
      <c r="AC72">
        <f t="shared" si="8"/>
        <v>71</v>
      </c>
      <c r="AD72">
        <f t="shared" si="2"/>
        <v>85.91549295774648</v>
      </c>
      <c r="AE72">
        <v>4</v>
      </c>
      <c r="AF72">
        <v>20</v>
      </c>
      <c r="AG72">
        <v>2</v>
      </c>
      <c r="AH72">
        <v>20</v>
      </c>
      <c r="AI72">
        <v>4</v>
      </c>
      <c r="AJ72">
        <v>21</v>
      </c>
      <c r="AK72">
        <v>0</v>
      </c>
      <c r="AL72">
        <v>10</v>
      </c>
      <c r="AO72">
        <f t="shared" si="6"/>
        <v>10</v>
      </c>
      <c r="AP72">
        <f t="shared" si="4"/>
        <v>71</v>
      </c>
      <c r="AQ72">
        <f t="shared" si="5"/>
        <v>14.084507042253522</v>
      </c>
    </row>
    <row r="73" spans="1:43" ht="15.75" customHeight="1" x14ac:dyDescent="0.25">
      <c r="A73" s="1">
        <v>42152</v>
      </c>
      <c r="B73">
        <v>17</v>
      </c>
      <c r="C73">
        <v>90</v>
      </c>
      <c r="D73" t="s">
        <v>89</v>
      </c>
      <c r="E73">
        <v>101011</v>
      </c>
      <c r="F73" t="s">
        <v>104</v>
      </c>
      <c r="H73">
        <v>30</v>
      </c>
      <c r="I73">
        <v>70</v>
      </c>
      <c r="J73">
        <v>90</v>
      </c>
      <c r="K73">
        <v>15</v>
      </c>
      <c r="L73">
        <v>94.5</v>
      </c>
      <c r="M73">
        <v>4.5</v>
      </c>
      <c r="R73">
        <v>22</v>
      </c>
      <c r="S73">
        <v>22</v>
      </c>
      <c r="T73">
        <v>23</v>
      </c>
      <c r="U73">
        <v>23</v>
      </c>
      <c r="V73">
        <v>22</v>
      </c>
      <c r="W73">
        <v>22</v>
      </c>
      <c r="X73">
        <v>0</v>
      </c>
      <c r="Y73">
        <v>10</v>
      </c>
      <c r="AB73">
        <f t="shared" si="7"/>
        <v>67</v>
      </c>
      <c r="AC73">
        <f t="shared" si="8"/>
        <v>77</v>
      </c>
      <c r="AD73">
        <f t="shared" si="2"/>
        <v>87.012987012987011</v>
      </c>
      <c r="AE73">
        <v>7</v>
      </c>
      <c r="AF73">
        <v>21</v>
      </c>
      <c r="AG73">
        <v>4</v>
      </c>
      <c r="AH73">
        <v>24</v>
      </c>
      <c r="AI73">
        <v>7</v>
      </c>
      <c r="AJ73">
        <v>22</v>
      </c>
      <c r="AK73">
        <v>0</v>
      </c>
      <c r="AL73">
        <v>10</v>
      </c>
      <c r="AO73">
        <f t="shared" si="6"/>
        <v>18</v>
      </c>
      <c r="AP73">
        <f t="shared" si="4"/>
        <v>77</v>
      </c>
      <c r="AQ73">
        <f t="shared" si="5"/>
        <v>23.376623376623375</v>
      </c>
    </row>
    <row r="74" spans="1:43" ht="15.75" customHeight="1" x14ac:dyDescent="0.25">
      <c r="A74" s="1">
        <v>42152</v>
      </c>
      <c r="B74">
        <v>17</v>
      </c>
      <c r="C74">
        <v>91</v>
      </c>
      <c r="D74" t="s">
        <v>90</v>
      </c>
      <c r="E74" t="s">
        <v>98</v>
      </c>
      <c r="F74" t="s">
        <v>101</v>
      </c>
      <c r="H74">
        <v>30</v>
      </c>
      <c r="I74">
        <v>70</v>
      </c>
      <c r="J74">
        <v>90</v>
      </c>
      <c r="K74">
        <v>32.5</v>
      </c>
      <c r="L74">
        <v>204.75</v>
      </c>
      <c r="M74">
        <v>114.75</v>
      </c>
      <c r="R74">
        <v>24</v>
      </c>
      <c r="S74">
        <v>24</v>
      </c>
      <c r="T74">
        <v>24</v>
      </c>
      <c r="U74">
        <v>24</v>
      </c>
      <c r="V74">
        <v>24</v>
      </c>
      <c r="W74">
        <v>24</v>
      </c>
      <c r="X74">
        <v>0</v>
      </c>
      <c r="Y74">
        <v>13</v>
      </c>
      <c r="AB74">
        <f t="shared" si="7"/>
        <v>72</v>
      </c>
      <c r="AC74">
        <f t="shared" si="8"/>
        <v>85</v>
      </c>
      <c r="AD74">
        <f t="shared" si="2"/>
        <v>84.705882352941174</v>
      </c>
      <c r="AE74">
        <v>6</v>
      </c>
      <c r="AF74">
        <v>24</v>
      </c>
      <c r="AG74">
        <v>9</v>
      </c>
      <c r="AH74">
        <v>24</v>
      </c>
      <c r="AI74">
        <v>6</v>
      </c>
      <c r="AJ74">
        <v>24</v>
      </c>
      <c r="AK74">
        <v>0</v>
      </c>
      <c r="AL74">
        <v>13</v>
      </c>
      <c r="AO74">
        <f t="shared" si="6"/>
        <v>21</v>
      </c>
      <c r="AP74">
        <f t="shared" si="4"/>
        <v>85</v>
      </c>
      <c r="AQ74">
        <f t="shared" si="5"/>
        <v>24.705882352941178</v>
      </c>
    </row>
    <row r="75" spans="1:43" ht="15.75" customHeight="1" x14ac:dyDescent="0.25">
      <c r="A75" s="1">
        <v>42157</v>
      </c>
      <c r="B75">
        <v>18</v>
      </c>
      <c r="C75">
        <v>92</v>
      </c>
      <c r="D75" t="s">
        <v>43</v>
      </c>
      <c r="E75">
        <v>210703</v>
      </c>
      <c r="H75">
        <v>75</v>
      </c>
      <c r="I75">
        <v>85</v>
      </c>
      <c r="J75">
        <v>90</v>
      </c>
      <c r="K75">
        <v>32</v>
      </c>
      <c r="L75">
        <v>244</v>
      </c>
      <c r="M75">
        <v>154</v>
      </c>
      <c r="R75">
        <v>20</v>
      </c>
      <c r="S75">
        <v>20</v>
      </c>
      <c r="T75">
        <v>20</v>
      </c>
      <c r="U75">
        <v>20</v>
      </c>
      <c r="V75">
        <v>21</v>
      </c>
      <c r="W75">
        <v>21</v>
      </c>
      <c r="X75">
        <v>0</v>
      </c>
      <c r="Y75">
        <v>20</v>
      </c>
      <c r="AB75">
        <f t="shared" si="7"/>
        <v>61</v>
      </c>
      <c r="AC75">
        <f t="shared" si="8"/>
        <v>81</v>
      </c>
      <c r="AD75">
        <f t="shared" si="2"/>
        <v>75.308641975308646</v>
      </c>
      <c r="AE75">
        <v>4</v>
      </c>
      <c r="AF75">
        <v>20</v>
      </c>
      <c r="AG75">
        <v>8</v>
      </c>
      <c r="AH75">
        <v>20</v>
      </c>
      <c r="AI75">
        <v>3</v>
      </c>
      <c r="AJ75">
        <v>21</v>
      </c>
      <c r="AK75">
        <v>0</v>
      </c>
      <c r="AL75">
        <v>20</v>
      </c>
      <c r="AO75">
        <f t="shared" si="6"/>
        <v>15</v>
      </c>
      <c r="AP75">
        <f t="shared" si="4"/>
        <v>81</v>
      </c>
      <c r="AQ75">
        <f t="shared" si="5"/>
        <v>18.518518518518519</v>
      </c>
    </row>
    <row r="76" spans="1:43" ht="15.75" customHeight="1" x14ac:dyDescent="0.25">
      <c r="A76" s="1">
        <v>42157</v>
      </c>
      <c r="B76">
        <v>18</v>
      </c>
      <c r="C76">
        <v>93</v>
      </c>
      <c r="D76" t="s">
        <v>79</v>
      </c>
      <c r="E76" t="s">
        <v>81</v>
      </c>
      <c r="F76" t="s">
        <v>82</v>
      </c>
      <c r="H76">
        <v>35</v>
      </c>
      <c r="I76">
        <v>50</v>
      </c>
      <c r="J76">
        <v>90</v>
      </c>
      <c r="K76">
        <v>9</v>
      </c>
      <c r="L76">
        <v>40</v>
      </c>
      <c r="M76" t="s">
        <v>63</v>
      </c>
      <c r="R76">
        <v>16</v>
      </c>
      <c r="S76">
        <v>16</v>
      </c>
      <c r="T76">
        <v>16</v>
      </c>
      <c r="U76">
        <v>16</v>
      </c>
      <c r="V76">
        <v>15</v>
      </c>
      <c r="W76">
        <v>15</v>
      </c>
      <c r="X76">
        <v>0</v>
      </c>
      <c r="Y76">
        <v>30</v>
      </c>
      <c r="AB76">
        <f t="shared" si="7"/>
        <v>47</v>
      </c>
      <c r="AC76">
        <f t="shared" si="8"/>
        <v>77</v>
      </c>
      <c r="AD76">
        <f t="shared" si="2"/>
        <v>61.038961038961034</v>
      </c>
      <c r="AE76">
        <v>1</v>
      </c>
      <c r="AF76">
        <v>16</v>
      </c>
      <c r="AG76">
        <v>1</v>
      </c>
      <c r="AH76">
        <v>16</v>
      </c>
      <c r="AI76">
        <v>3</v>
      </c>
      <c r="AJ76">
        <v>15</v>
      </c>
      <c r="AK76">
        <v>0</v>
      </c>
      <c r="AL76">
        <v>30</v>
      </c>
      <c r="AO76">
        <f t="shared" si="6"/>
        <v>5</v>
      </c>
      <c r="AP76">
        <f t="shared" si="4"/>
        <v>77</v>
      </c>
      <c r="AQ76">
        <f t="shared" si="5"/>
        <v>6.4935064935064926</v>
      </c>
    </row>
    <row r="77" spans="1:43" ht="15.75" customHeight="1" x14ac:dyDescent="0.25">
      <c r="A77" s="1">
        <v>42157</v>
      </c>
      <c r="B77">
        <v>18</v>
      </c>
      <c r="C77">
        <v>94</v>
      </c>
      <c r="D77" t="s">
        <v>106</v>
      </c>
      <c r="E77" t="s">
        <v>113</v>
      </c>
      <c r="F77" t="s">
        <v>131</v>
      </c>
      <c r="H77">
        <v>20</v>
      </c>
      <c r="I77">
        <v>65</v>
      </c>
      <c r="J77">
        <v>90</v>
      </c>
      <c r="K77">
        <v>10.5</v>
      </c>
      <c r="L77">
        <v>61</v>
      </c>
      <c r="M77" t="s">
        <v>63</v>
      </c>
      <c r="R77">
        <v>21</v>
      </c>
      <c r="S77">
        <v>21</v>
      </c>
      <c r="T77">
        <v>21</v>
      </c>
      <c r="U77">
        <v>21</v>
      </c>
      <c r="V77">
        <v>20</v>
      </c>
      <c r="W77">
        <v>20</v>
      </c>
      <c r="X77">
        <v>0</v>
      </c>
      <c r="Y77">
        <v>18</v>
      </c>
      <c r="AB77">
        <f t="shared" si="7"/>
        <v>62</v>
      </c>
      <c r="AC77">
        <f t="shared" si="8"/>
        <v>80</v>
      </c>
      <c r="AD77">
        <f t="shared" si="2"/>
        <v>77.5</v>
      </c>
      <c r="AE77">
        <v>9</v>
      </c>
      <c r="AF77">
        <v>21</v>
      </c>
      <c r="AG77">
        <v>4</v>
      </c>
      <c r="AH77">
        <v>20</v>
      </c>
      <c r="AI77">
        <v>6</v>
      </c>
      <c r="AJ77">
        <v>20</v>
      </c>
      <c r="AK77">
        <v>0</v>
      </c>
      <c r="AL77">
        <v>19</v>
      </c>
      <c r="AO77">
        <f t="shared" si="6"/>
        <v>19</v>
      </c>
      <c r="AP77">
        <f t="shared" si="4"/>
        <v>80</v>
      </c>
      <c r="AQ77">
        <f t="shared" si="5"/>
        <v>23.75</v>
      </c>
    </row>
    <row r="78" spans="1:43" ht="15.75" customHeight="1" x14ac:dyDescent="0.25">
      <c r="A78" s="1">
        <v>42157</v>
      </c>
      <c r="B78">
        <v>18</v>
      </c>
      <c r="C78">
        <v>95</v>
      </c>
      <c r="D78" t="s">
        <v>85</v>
      </c>
      <c r="E78" t="s">
        <v>99</v>
      </c>
      <c r="F78" t="s">
        <v>87</v>
      </c>
      <c r="H78">
        <v>50</v>
      </c>
      <c r="I78">
        <v>70</v>
      </c>
      <c r="J78">
        <v>90</v>
      </c>
      <c r="K78">
        <v>30</v>
      </c>
      <c r="L78">
        <v>189</v>
      </c>
      <c r="M78">
        <v>99</v>
      </c>
      <c r="R78">
        <v>22</v>
      </c>
      <c r="S78">
        <v>22</v>
      </c>
      <c r="T78">
        <v>22</v>
      </c>
      <c r="U78">
        <v>22</v>
      </c>
      <c r="V78">
        <v>21</v>
      </c>
      <c r="W78">
        <v>21</v>
      </c>
      <c r="X78">
        <v>0</v>
      </c>
      <c r="Y78">
        <v>16</v>
      </c>
      <c r="AB78">
        <f t="shared" si="7"/>
        <v>65</v>
      </c>
      <c r="AC78">
        <f t="shared" si="8"/>
        <v>81</v>
      </c>
      <c r="AD78">
        <f t="shared" si="2"/>
        <v>80.246913580246911</v>
      </c>
      <c r="AE78">
        <v>8</v>
      </c>
      <c r="AF78">
        <v>22</v>
      </c>
      <c r="AG78">
        <v>10</v>
      </c>
      <c r="AH78">
        <v>22</v>
      </c>
      <c r="AI78">
        <v>3</v>
      </c>
      <c r="AJ78">
        <v>20</v>
      </c>
      <c r="AK78">
        <v>0</v>
      </c>
      <c r="AL78">
        <v>16</v>
      </c>
      <c r="AO78">
        <f t="shared" si="6"/>
        <v>21</v>
      </c>
      <c r="AP78">
        <f t="shared" si="4"/>
        <v>80</v>
      </c>
      <c r="AQ78">
        <f t="shared" si="5"/>
        <v>26.25</v>
      </c>
    </row>
    <row r="79" spans="1:43" ht="15.75" customHeight="1" x14ac:dyDescent="0.25">
      <c r="A79" s="1">
        <v>42157</v>
      </c>
      <c r="B79">
        <v>18</v>
      </c>
      <c r="C79">
        <v>96</v>
      </c>
      <c r="D79" t="s">
        <v>90</v>
      </c>
      <c r="E79" t="s">
        <v>92</v>
      </c>
      <c r="F79" t="s">
        <v>101</v>
      </c>
      <c r="H79">
        <v>55</v>
      </c>
      <c r="I79">
        <v>80</v>
      </c>
      <c r="J79">
        <v>90</v>
      </c>
      <c r="K79">
        <v>25</v>
      </c>
      <c r="L79">
        <v>180</v>
      </c>
      <c r="M79">
        <v>90</v>
      </c>
      <c r="R79">
        <v>20</v>
      </c>
      <c r="S79">
        <v>20</v>
      </c>
      <c r="T79">
        <v>20</v>
      </c>
      <c r="U79">
        <v>20</v>
      </c>
      <c r="V79">
        <v>19</v>
      </c>
      <c r="W79">
        <v>19</v>
      </c>
      <c r="X79">
        <v>0</v>
      </c>
      <c r="Y79">
        <v>19</v>
      </c>
      <c r="AB79">
        <f t="shared" si="7"/>
        <v>59</v>
      </c>
      <c r="AC79">
        <f t="shared" si="8"/>
        <v>78</v>
      </c>
      <c r="AD79">
        <f t="shared" si="2"/>
        <v>75.641025641025635</v>
      </c>
      <c r="AE79">
        <v>7</v>
      </c>
      <c r="AF79">
        <v>20</v>
      </c>
      <c r="AG79">
        <v>5</v>
      </c>
      <c r="AH79">
        <v>20</v>
      </c>
      <c r="AI79">
        <v>4</v>
      </c>
      <c r="AJ79">
        <v>19</v>
      </c>
      <c r="AK79">
        <v>0</v>
      </c>
      <c r="AL79">
        <v>19</v>
      </c>
      <c r="AO79">
        <f t="shared" si="6"/>
        <v>16</v>
      </c>
      <c r="AP79">
        <f t="shared" si="4"/>
        <v>78</v>
      </c>
      <c r="AQ79">
        <f t="shared" si="5"/>
        <v>20.512820512820511</v>
      </c>
    </row>
    <row r="80" spans="1:43" ht="15.75" customHeight="1" x14ac:dyDescent="0.25">
      <c r="A80" s="1">
        <v>42157</v>
      </c>
      <c r="B80">
        <v>18</v>
      </c>
      <c r="C80">
        <v>97</v>
      </c>
      <c r="D80" t="s">
        <v>76</v>
      </c>
      <c r="E80" t="s">
        <v>96</v>
      </c>
      <c r="F80" t="s">
        <v>78</v>
      </c>
      <c r="H80">
        <v>70</v>
      </c>
      <c r="I80">
        <v>85</v>
      </c>
      <c r="J80">
        <v>90</v>
      </c>
      <c r="K80">
        <v>33.5</v>
      </c>
      <c r="L80">
        <v>256</v>
      </c>
      <c r="M80">
        <v>166</v>
      </c>
      <c r="R80">
        <v>21</v>
      </c>
      <c r="S80">
        <v>21</v>
      </c>
      <c r="T80">
        <v>21</v>
      </c>
      <c r="U80">
        <v>21</v>
      </c>
      <c r="V80">
        <v>21</v>
      </c>
      <c r="W80">
        <v>21</v>
      </c>
      <c r="X80">
        <v>0</v>
      </c>
      <c r="Y80">
        <v>19</v>
      </c>
      <c r="AB80">
        <f t="shared" si="7"/>
        <v>63</v>
      </c>
      <c r="AC80">
        <f t="shared" si="8"/>
        <v>82</v>
      </c>
      <c r="AD80">
        <f t="shared" si="2"/>
        <v>76.829268292682926</v>
      </c>
      <c r="AE80">
        <v>5</v>
      </c>
      <c r="AF80">
        <v>21</v>
      </c>
      <c r="AG80">
        <v>7</v>
      </c>
      <c r="AH80">
        <v>21</v>
      </c>
      <c r="AI80">
        <v>6</v>
      </c>
      <c r="AJ80">
        <v>21</v>
      </c>
      <c r="AK80">
        <v>0</v>
      </c>
      <c r="AL80">
        <v>19</v>
      </c>
      <c r="AO80">
        <f t="shared" si="6"/>
        <v>18</v>
      </c>
      <c r="AP80">
        <f t="shared" si="4"/>
        <v>82</v>
      </c>
      <c r="AQ80">
        <f t="shared" si="5"/>
        <v>21.951219512195124</v>
      </c>
    </row>
    <row r="81" spans="1:43" ht="15.75" customHeight="1" x14ac:dyDescent="0.25">
      <c r="A81" s="1">
        <v>42157</v>
      </c>
      <c r="B81">
        <v>18</v>
      </c>
      <c r="C81">
        <v>98</v>
      </c>
      <c r="D81" t="s">
        <v>70</v>
      </c>
      <c r="E81" t="s">
        <v>144</v>
      </c>
      <c r="F81" t="s">
        <v>72</v>
      </c>
      <c r="H81">
        <v>85</v>
      </c>
      <c r="I81">
        <v>90</v>
      </c>
      <c r="J81">
        <v>90</v>
      </c>
      <c r="K81">
        <v>54.5</v>
      </c>
      <c r="L81">
        <v>441</v>
      </c>
      <c r="M81">
        <v>351</v>
      </c>
      <c r="R81">
        <v>18</v>
      </c>
      <c r="S81">
        <v>18</v>
      </c>
      <c r="T81">
        <v>18</v>
      </c>
      <c r="U81">
        <v>18</v>
      </c>
      <c r="V81">
        <v>16</v>
      </c>
      <c r="W81">
        <v>16</v>
      </c>
      <c r="X81">
        <v>0</v>
      </c>
      <c r="Y81">
        <v>31</v>
      </c>
      <c r="AB81">
        <f t="shared" si="7"/>
        <v>52</v>
      </c>
      <c r="AC81">
        <f t="shared" si="8"/>
        <v>83</v>
      </c>
      <c r="AD81">
        <f t="shared" si="2"/>
        <v>62.650602409638559</v>
      </c>
      <c r="AE81">
        <v>1</v>
      </c>
      <c r="AF81">
        <v>17</v>
      </c>
      <c r="AG81">
        <v>1</v>
      </c>
      <c r="AH81">
        <v>17</v>
      </c>
      <c r="AI81">
        <v>2</v>
      </c>
      <c r="AJ81">
        <v>16</v>
      </c>
      <c r="AK81">
        <v>0</v>
      </c>
      <c r="AL81">
        <v>31</v>
      </c>
      <c r="AO81">
        <f t="shared" si="6"/>
        <v>4</v>
      </c>
      <c r="AP81">
        <f t="shared" si="4"/>
        <v>81</v>
      </c>
      <c r="AQ81">
        <f t="shared" si="5"/>
        <v>4.9382716049382713</v>
      </c>
    </row>
    <row r="82" spans="1:43" ht="15.75" customHeight="1" x14ac:dyDescent="0.25">
      <c r="A82" s="1">
        <v>42165</v>
      </c>
      <c r="B82">
        <v>19</v>
      </c>
      <c r="C82">
        <v>99</v>
      </c>
      <c r="D82" t="s">
        <v>43</v>
      </c>
      <c r="E82">
        <v>130503</v>
      </c>
      <c r="F82" t="s">
        <v>43</v>
      </c>
      <c r="H82">
        <v>80</v>
      </c>
      <c r="I82">
        <v>90</v>
      </c>
      <c r="J82">
        <v>90</v>
      </c>
      <c r="K82">
        <v>31</v>
      </c>
      <c r="L82">
        <v>223</v>
      </c>
      <c r="M82">
        <v>133</v>
      </c>
      <c r="R82">
        <v>24</v>
      </c>
      <c r="S82">
        <v>24</v>
      </c>
      <c r="T82">
        <v>23</v>
      </c>
      <c r="U82">
        <v>23</v>
      </c>
      <c r="V82">
        <v>23</v>
      </c>
      <c r="W82">
        <v>23</v>
      </c>
      <c r="X82">
        <v>0</v>
      </c>
      <c r="Y82">
        <v>10</v>
      </c>
      <c r="AB82">
        <f t="shared" si="7"/>
        <v>70</v>
      </c>
      <c r="AC82">
        <f t="shared" si="8"/>
        <v>80</v>
      </c>
      <c r="AD82">
        <f t="shared" si="2"/>
        <v>87.5</v>
      </c>
      <c r="AE82">
        <v>9</v>
      </c>
      <c r="AF82">
        <v>24</v>
      </c>
      <c r="AG82">
        <v>8</v>
      </c>
      <c r="AH82">
        <v>23</v>
      </c>
      <c r="AI82">
        <v>5</v>
      </c>
      <c r="AJ82">
        <v>23</v>
      </c>
      <c r="AK82">
        <v>0</v>
      </c>
      <c r="AL82">
        <v>10</v>
      </c>
      <c r="AO82">
        <f t="shared" si="6"/>
        <v>22</v>
      </c>
      <c r="AP82">
        <f t="shared" si="4"/>
        <v>80</v>
      </c>
      <c r="AQ82">
        <f t="shared" si="5"/>
        <v>27.500000000000004</v>
      </c>
    </row>
    <row r="83" spans="1:43" ht="15.75" customHeight="1" x14ac:dyDescent="0.25">
      <c r="A83" s="1">
        <v>42165</v>
      </c>
      <c r="B83">
        <v>19</v>
      </c>
      <c r="C83">
        <v>100</v>
      </c>
      <c r="D83" t="s">
        <v>110</v>
      </c>
      <c r="E83" t="s">
        <v>111</v>
      </c>
      <c r="F83" t="s">
        <v>112</v>
      </c>
      <c r="H83">
        <v>40</v>
      </c>
      <c r="I83">
        <v>40</v>
      </c>
      <c r="J83">
        <v>90</v>
      </c>
      <c r="K83">
        <v>37</v>
      </c>
      <c r="L83">
        <v>133</v>
      </c>
      <c r="M83">
        <v>43.2</v>
      </c>
      <c r="R83">
        <v>20</v>
      </c>
      <c r="S83">
        <v>20</v>
      </c>
      <c r="T83">
        <v>19</v>
      </c>
      <c r="U83">
        <v>19</v>
      </c>
      <c r="V83">
        <v>19</v>
      </c>
      <c r="W83">
        <v>19</v>
      </c>
      <c r="X83">
        <v>0</v>
      </c>
      <c r="Y83">
        <v>19</v>
      </c>
      <c r="AB83">
        <f t="shared" si="7"/>
        <v>58</v>
      </c>
      <c r="AC83">
        <f t="shared" si="8"/>
        <v>77</v>
      </c>
      <c r="AD83">
        <f t="shared" si="2"/>
        <v>75.324675324675326</v>
      </c>
      <c r="AE83">
        <v>2</v>
      </c>
      <c r="AF83">
        <v>20</v>
      </c>
      <c r="AG83">
        <v>3</v>
      </c>
      <c r="AH83">
        <v>19</v>
      </c>
      <c r="AI83">
        <v>3</v>
      </c>
      <c r="AJ83">
        <v>19</v>
      </c>
      <c r="AK83">
        <v>0</v>
      </c>
      <c r="AL83">
        <v>19</v>
      </c>
      <c r="AO83">
        <f t="shared" si="6"/>
        <v>8</v>
      </c>
      <c r="AP83">
        <f t="shared" si="4"/>
        <v>77</v>
      </c>
      <c r="AQ83">
        <f t="shared" si="5"/>
        <v>10.38961038961039</v>
      </c>
    </row>
    <row r="84" spans="1:43" ht="15.75" customHeight="1" x14ac:dyDescent="0.25">
      <c r="A84" s="1">
        <v>42165</v>
      </c>
      <c r="B84">
        <v>19</v>
      </c>
      <c r="C84">
        <v>101</v>
      </c>
      <c r="D84" t="s">
        <v>90</v>
      </c>
      <c r="E84" t="s">
        <v>93</v>
      </c>
      <c r="F84" t="s">
        <v>101</v>
      </c>
      <c r="H84">
        <v>50</v>
      </c>
      <c r="I84">
        <v>80</v>
      </c>
      <c r="J84">
        <v>90</v>
      </c>
      <c r="K84">
        <v>35</v>
      </c>
      <c r="L84">
        <v>252</v>
      </c>
      <c r="M84">
        <v>162</v>
      </c>
      <c r="R84">
        <v>24</v>
      </c>
      <c r="S84">
        <v>24</v>
      </c>
      <c r="T84">
        <v>24</v>
      </c>
      <c r="U84">
        <v>24</v>
      </c>
      <c r="V84">
        <v>24</v>
      </c>
      <c r="W84">
        <v>24</v>
      </c>
      <c r="X84">
        <v>0</v>
      </c>
      <c r="Y84">
        <v>7</v>
      </c>
      <c r="AB84">
        <f t="shared" si="7"/>
        <v>72</v>
      </c>
      <c r="AC84">
        <f t="shared" si="8"/>
        <v>79</v>
      </c>
      <c r="AD84">
        <f t="shared" si="2"/>
        <v>91.139240506329116</v>
      </c>
      <c r="AE84">
        <v>8</v>
      </c>
      <c r="AF84">
        <v>24</v>
      </c>
      <c r="AG84">
        <v>9</v>
      </c>
      <c r="AH84">
        <v>24</v>
      </c>
      <c r="AI84">
        <v>9</v>
      </c>
      <c r="AJ84">
        <v>23</v>
      </c>
      <c r="AK84">
        <v>0</v>
      </c>
      <c r="AL84">
        <v>6</v>
      </c>
      <c r="AO84">
        <f t="shared" si="6"/>
        <v>26</v>
      </c>
      <c r="AP84">
        <f t="shared" si="4"/>
        <v>77</v>
      </c>
      <c r="AQ84">
        <f t="shared" si="5"/>
        <v>33.766233766233768</v>
      </c>
    </row>
    <row r="85" spans="1:43" ht="15.75" customHeight="1" x14ac:dyDescent="0.25">
      <c r="A85" s="1">
        <v>42165</v>
      </c>
      <c r="B85">
        <v>19</v>
      </c>
      <c r="C85">
        <v>102</v>
      </c>
      <c r="D85" t="s">
        <v>116</v>
      </c>
      <c r="E85" t="s">
        <v>115</v>
      </c>
      <c r="F85" t="s">
        <v>149</v>
      </c>
      <c r="H85">
        <v>45</v>
      </c>
      <c r="I85">
        <v>80</v>
      </c>
      <c r="J85">
        <v>90</v>
      </c>
      <c r="K85">
        <v>46</v>
      </c>
      <c r="L85">
        <v>331</v>
      </c>
      <c r="M85">
        <v>241</v>
      </c>
      <c r="R85">
        <v>23</v>
      </c>
      <c r="S85">
        <v>23</v>
      </c>
      <c r="T85">
        <v>22</v>
      </c>
      <c r="U85">
        <v>22</v>
      </c>
      <c r="V85">
        <v>23</v>
      </c>
      <c r="W85">
        <v>23</v>
      </c>
      <c r="X85">
        <v>0</v>
      </c>
      <c r="Y85">
        <v>9</v>
      </c>
      <c r="AB85">
        <f t="shared" si="7"/>
        <v>68</v>
      </c>
      <c r="AC85">
        <f t="shared" si="8"/>
        <v>77</v>
      </c>
      <c r="AD85">
        <f t="shared" si="2"/>
        <v>88.311688311688314</v>
      </c>
      <c r="AE85">
        <v>7</v>
      </c>
      <c r="AF85">
        <v>23</v>
      </c>
      <c r="AG85">
        <v>6</v>
      </c>
      <c r="AH85">
        <v>22</v>
      </c>
      <c r="AI85">
        <v>12</v>
      </c>
      <c r="AJ85">
        <v>23</v>
      </c>
      <c r="AK85">
        <v>0</v>
      </c>
      <c r="AL85">
        <v>9</v>
      </c>
      <c r="AO85">
        <f t="shared" si="6"/>
        <v>25</v>
      </c>
      <c r="AP85">
        <f t="shared" si="4"/>
        <v>77</v>
      </c>
      <c r="AQ85">
        <f t="shared" si="5"/>
        <v>32.467532467532465</v>
      </c>
    </row>
    <row r="86" spans="1:43" ht="15.75" customHeight="1" x14ac:dyDescent="0.25">
      <c r="A86" s="1">
        <v>42165</v>
      </c>
      <c r="B86">
        <v>19</v>
      </c>
      <c r="C86">
        <v>103</v>
      </c>
      <c r="D86" t="s">
        <v>79</v>
      </c>
      <c r="E86" t="s">
        <v>130</v>
      </c>
      <c r="F86" t="s">
        <v>82</v>
      </c>
      <c r="H86">
        <v>30</v>
      </c>
      <c r="I86">
        <v>20</v>
      </c>
      <c r="J86">
        <v>90</v>
      </c>
      <c r="K86">
        <v>46.5</v>
      </c>
      <c r="L86">
        <v>83</v>
      </c>
      <c r="M86" t="s">
        <v>63</v>
      </c>
      <c r="R86">
        <v>27</v>
      </c>
      <c r="S86">
        <v>27</v>
      </c>
      <c r="T86">
        <v>27</v>
      </c>
      <c r="U86">
        <v>27</v>
      </c>
      <c r="V86">
        <v>27</v>
      </c>
      <c r="W86">
        <v>27</v>
      </c>
      <c r="X86">
        <v>0</v>
      </c>
      <c r="Y86">
        <v>16</v>
      </c>
      <c r="AB86">
        <f t="shared" si="7"/>
        <v>81</v>
      </c>
      <c r="AC86">
        <f t="shared" si="8"/>
        <v>97</v>
      </c>
      <c r="AD86">
        <f t="shared" si="2"/>
        <v>83.505154639175259</v>
      </c>
      <c r="AE86">
        <v>7</v>
      </c>
      <c r="AF86">
        <v>27</v>
      </c>
      <c r="AG86">
        <v>7</v>
      </c>
      <c r="AH86">
        <v>27</v>
      </c>
      <c r="AI86">
        <v>8</v>
      </c>
      <c r="AJ86">
        <v>28</v>
      </c>
      <c r="AK86">
        <v>0</v>
      </c>
      <c r="AL86">
        <v>16</v>
      </c>
      <c r="AO86">
        <f t="shared" si="6"/>
        <v>22</v>
      </c>
      <c r="AP86">
        <f t="shared" si="4"/>
        <v>98</v>
      </c>
      <c r="AQ86">
        <f t="shared" si="5"/>
        <v>22.448979591836736</v>
      </c>
    </row>
    <row r="87" spans="1:43" ht="15.75" customHeight="1" x14ac:dyDescent="0.25">
      <c r="A87" s="1">
        <v>42166</v>
      </c>
      <c r="B87">
        <v>20</v>
      </c>
      <c r="C87">
        <v>104</v>
      </c>
      <c r="D87" t="s">
        <v>43</v>
      </c>
      <c r="E87">
        <v>130503</v>
      </c>
      <c r="F87" t="s">
        <v>43</v>
      </c>
      <c r="H87">
        <v>75</v>
      </c>
      <c r="I87">
        <v>50</v>
      </c>
      <c r="J87">
        <v>90</v>
      </c>
      <c r="K87">
        <v>33.5</v>
      </c>
      <c r="L87">
        <v>150</v>
      </c>
      <c r="M87">
        <v>60</v>
      </c>
      <c r="R87">
        <v>20</v>
      </c>
      <c r="S87">
        <v>20</v>
      </c>
      <c r="T87">
        <v>20</v>
      </c>
      <c r="U87">
        <v>20</v>
      </c>
      <c r="V87">
        <v>20</v>
      </c>
      <c r="W87">
        <v>20</v>
      </c>
      <c r="X87">
        <v>0</v>
      </c>
      <c r="Y87">
        <v>17</v>
      </c>
      <c r="AB87">
        <f t="shared" si="7"/>
        <v>60</v>
      </c>
      <c r="AC87">
        <f t="shared" si="8"/>
        <v>77</v>
      </c>
      <c r="AD87">
        <f t="shared" si="2"/>
        <v>77.922077922077932</v>
      </c>
      <c r="AE87">
        <v>9</v>
      </c>
      <c r="AF87">
        <v>20</v>
      </c>
      <c r="AG87">
        <v>11</v>
      </c>
      <c r="AH87">
        <v>20</v>
      </c>
      <c r="AI87">
        <v>5</v>
      </c>
      <c r="AJ87">
        <v>20</v>
      </c>
      <c r="AK87">
        <v>0</v>
      </c>
      <c r="AL87">
        <v>17</v>
      </c>
      <c r="AO87">
        <f t="shared" si="6"/>
        <v>25</v>
      </c>
      <c r="AP87">
        <f t="shared" si="4"/>
        <v>77</v>
      </c>
      <c r="AQ87">
        <f t="shared" si="5"/>
        <v>32.467532467532465</v>
      </c>
    </row>
    <row r="88" spans="1:43" ht="15.75" customHeight="1" x14ac:dyDescent="0.25">
      <c r="A88" s="1">
        <v>42166</v>
      </c>
      <c r="B88">
        <v>20</v>
      </c>
      <c r="C88">
        <v>105</v>
      </c>
      <c r="D88" t="s">
        <v>70</v>
      </c>
      <c r="E88" t="s">
        <v>71</v>
      </c>
      <c r="F88" t="s">
        <v>72</v>
      </c>
      <c r="H88">
        <v>40</v>
      </c>
      <c r="I88">
        <v>75</v>
      </c>
      <c r="J88">
        <v>90</v>
      </c>
      <c r="K88">
        <v>24</v>
      </c>
      <c r="L88">
        <v>162</v>
      </c>
      <c r="M88">
        <v>72</v>
      </c>
      <c r="R88">
        <v>18</v>
      </c>
      <c r="S88">
        <v>18</v>
      </c>
      <c r="T88">
        <v>17</v>
      </c>
      <c r="U88">
        <v>17</v>
      </c>
      <c r="V88">
        <v>17</v>
      </c>
      <c r="W88">
        <v>17</v>
      </c>
      <c r="X88">
        <v>0</v>
      </c>
      <c r="Y88">
        <v>24</v>
      </c>
      <c r="AB88">
        <f t="shared" si="7"/>
        <v>52</v>
      </c>
      <c r="AC88">
        <f t="shared" si="8"/>
        <v>76</v>
      </c>
      <c r="AD88">
        <f t="shared" si="2"/>
        <v>68.421052631578945</v>
      </c>
      <c r="AE88">
        <v>1</v>
      </c>
      <c r="AF88">
        <v>18</v>
      </c>
      <c r="AG88">
        <v>0</v>
      </c>
      <c r="AH88">
        <v>17</v>
      </c>
      <c r="AI88">
        <v>2</v>
      </c>
      <c r="AJ88">
        <v>17</v>
      </c>
      <c r="AK88">
        <v>0</v>
      </c>
      <c r="AL88">
        <v>24</v>
      </c>
      <c r="AO88">
        <f t="shared" si="6"/>
        <v>3</v>
      </c>
      <c r="AP88">
        <f t="shared" si="4"/>
        <v>76</v>
      </c>
      <c r="AQ88">
        <f t="shared" si="5"/>
        <v>3.9473684210526314</v>
      </c>
    </row>
    <row r="89" spans="1:43" ht="15.75" customHeight="1" x14ac:dyDescent="0.25">
      <c r="A89" s="1">
        <v>42166</v>
      </c>
      <c r="B89">
        <v>20</v>
      </c>
      <c r="C89">
        <v>106</v>
      </c>
      <c r="D89">
        <v>2748</v>
      </c>
      <c r="E89">
        <v>2748</v>
      </c>
      <c r="F89" t="s">
        <v>84</v>
      </c>
      <c r="H89">
        <v>45</v>
      </c>
      <c r="I89">
        <v>65</v>
      </c>
      <c r="J89">
        <v>90</v>
      </c>
      <c r="K89">
        <v>24.5</v>
      </c>
      <c r="L89">
        <v>143</v>
      </c>
      <c r="M89">
        <v>53</v>
      </c>
      <c r="R89">
        <v>18</v>
      </c>
      <c r="S89">
        <v>18</v>
      </c>
      <c r="T89">
        <v>17</v>
      </c>
      <c r="U89">
        <v>17</v>
      </c>
      <c r="V89">
        <v>17</v>
      </c>
      <c r="W89">
        <v>17</v>
      </c>
      <c r="X89">
        <v>0</v>
      </c>
      <c r="Y89">
        <v>25</v>
      </c>
      <c r="AB89">
        <f t="shared" si="7"/>
        <v>52</v>
      </c>
      <c r="AC89">
        <f t="shared" si="8"/>
        <v>77</v>
      </c>
      <c r="AD89">
        <f t="shared" si="2"/>
        <v>67.532467532467535</v>
      </c>
      <c r="AE89">
        <v>3</v>
      </c>
      <c r="AF89">
        <v>17</v>
      </c>
      <c r="AG89">
        <v>5</v>
      </c>
      <c r="AH89">
        <v>17</v>
      </c>
      <c r="AI89">
        <v>1</v>
      </c>
      <c r="AJ89">
        <v>17</v>
      </c>
      <c r="AK89">
        <v>0</v>
      </c>
      <c r="AL89">
        <v>25</v>
      </c>
      <c r="AO89">
        <f t="shared" si="6"/>
        <v>9</v>
      </c>
      <c r="AP89">
        <f t="shared" si="4"/>
        <v>76</v>
      </c>
      <c r="AQ89">
        <f t="shared" si="5"/>
        <v>11.842105263157894</v>
      </c>
    </row>
    <row r="90" spans="1:43" ht="15.75" customHeight="1" x14ac:dyDescent="0.25">
      <c r="A90" s="1">
        <v>42166</v>
      </c>
      <c r="B90">
        <v>20</v>
      </c>
      <c r="C90">
        <v>107</v>
      </c>
      <c r="D90" t="s">
        <v>118</v>
      </c>
      <c r="E90" t="s">
        <v>119</v>
      </c>
      <c r="F90" t="s">
        <v>120</v>
      </c>
      <c r="H90">
        <v>60</v>
      </c>
      <c r="I90">
        <v>75</v>
      </c>
      <c r="J90">
        <v>90</v>
      </c>
      <c r="K90">
        <v>33</v>
      </c>
      <c r="L90">
        <v>222</v>
      </c>
      <c r="M90">
        <v>132</v>
      </c>
      <c r="R90">
        <v>18</v>
      </c>
      <c r="S90">
        <v>18</v>
      </c>
      <c r="T90">
        <v>18</v>
      </c>
      <c r="U90">
        <v>18</v>
      </c>
      <c r="V90">
        <v>17</v>
      </c>
      <c r="W90">
        <v>17</v>
      </c>
      <c r="X90">
        <v>0</v>
      </c>
      <c r="Y90">
        <v>22</v>
      </c>
      <c r="AB90">
        <f t="shared" si="7"/>
        <v>53</v>
      </c>
      <c r="AC90">
        <f t="shared" si="8"/>
        <v>75</v>
      </c>
      <c r="AD90">
        <f t="shared" si="2"/>
        <v>70.666666666666671</v>
      </c>
      <c r="AE90">
        <v>8</v>
      </c>
      <c r="AF90">
        <v>18</v>
      </c>
      <c r="AG90">
        <v>6</v>
      </c>
      <c r="AH90">
        <v>18</v>
      </c>
      <c r="AI90">
        <v>4</v>
      </c>
      <c r="AJ90">
        <v>17</v>
      </c>
      <c r="AK90">
        <v>0</v>
      </c>
      <c r="AL90">
        <v>22</v>
      </c>
      <c r="AO90">
        <f t="shared" si="6"/>
        <v>18</v>
      </c>
      <c r="AP90">
        <f t="shared" si="4"/>
        <v>75</v>
      </c>
      <c r="AQ90">
        <f t="shared" si="5"/>
        <v>24</v>
      </c>
    </row>
    <row r="91" spans="1:43" ht="15.75" customHeight="1" x14ac:dyDescent="0.25">
      <c r="A91" s="1">
        <v>42166</v>
      </c>
      <c r="B91">
        <v>20</v>
      </c>
      <c r="C91">
        <v>108</v>
      </c>
      <c r="D91" t="s">
        <v>106</v>
      </c>
      <c r="E91" t="s">
        <v>108</v>
      </c>
      <c r="F91" t="s">
        <v>131</v>
      </c>
      <c r="H91">
        <v>55</v>
      </c>
      <c r="I91">
        <v>30</v>
      </c>
      <c r="J91">
        <v>90</v>
      </c>
      <c r="K91">
        <v>24</v>
      </c>
      <c r="L91">
        <v>64</v>
      </c>
      <c r="M91" t="s">
        <v>63</v>
      </c>
      <c r="R91">
        <v>16</v>
      </c>
      <c r="S91">
        <v>16</v>
      </c>
      <c r="T91">
        <v>16</v>
      </c>
      <c r="U91">
        <v>16</v>
      </c>
      <c r="V91">
        <v>16</v>
      </c>
      <c r="W91">
        <v>16</v>
      </c>
      <c r="X91">
        <v>0</v>
      </c>
      <c r="Y91">
        <v>27</v>
      </c>
      <c r="AB91">
        <f t="shared" si="7"/>
        <v>48</v>
      </c>
      <c r="AC91">
        <f t="shared" si="8"/>
        <v>75</v>
      </c>
      <c r="AD91">
        <f t="shared" si="2"/>
        <v>64</v>
      </c>
      <c r="AE91">
        <v>2</v>
      </c>
      <c r="AF91">
        <v>16</v>
      </c>
      <c r="AG91">
        <v>2</v>
      </c>
      <c r="AH91">
        <v>17</v>
      </c>
      <c r="AI91">
        <v>5</v>
      </c>
      <c r="AJ91">
        <v>16</v>
      </c>
      <c r="AK91">
        <v>0</v>
      </c>
      <c r="AL91">
        <v>28</v>
      </c>
      <c r="AO91">
        <f t="shared" si="6"/>
        <v>9</v>
      </c>
      <c r="AP91">
        <f t="shared" si="4"/>
        <v>77</v>
      </c>
      <c r="AQ91">
        <f t="shared" si="5"/>
        <v>11.688311688311687</v>
      </c>
    </row>
    <row r="92" spans="1:43" ht="15.75" customHeight="1" x14ac:dyDescent="0.25">
      <c r="A92" s="1">
        <v>42166</v>
      </c>
      <c r="B92">
        <v>20</v>
      </c>
      <c r="C92">
        <v>109</v>
      </c>
      <c r="D92" t="s">
        <v>110</v>
      </c>
      <c r="E92" t="s">
        <v>134</v>
      </c>
      <c r="F92" t="s">
        <v>112</v>
      </c>
      <c r="H92">
        <v>75</v>
      </c>
      <c r="I92">
        <v>75</v>
      </c>
      <c r="J92">
        <v>90</v>
      </c>
      <c r="K92">
        <v>27.5</v>
      </c>
      <c r="L92">
        <v>185</v>
      </c>
      <c r="M92">
        <v>95</v>
      </c>
      <c r="R92">
        <v>17</v>
      </c>
      <c r="S92">
        <v>17</v>
      </c>
      <c r="T92">
        <v>17</v>
      </c>
      <c r="U92">
        <v>17</v>
      </c>
      <c r="V92">
        <v>17</v>
      </c>
      <c r="W92">
        <v>17</v>
      </c>
      <c r="X92">
        <v>0</v>
      </c>
      <c r="Y92">
        <v>24</v>
      </c>
      <c r="AB92">
        <f t="shared" si="7"/>
        <v>51</v>
      </c>
      <c r="AC92">
        <f t="shared" si="8"/>
        <v>75</v>
      </c>
      <c r="AD92">
        <f t="shared" si="2"/>
        <v>68</v>
      </c>
      <c r="AE92">
        <v>5</v>
      </c>
      <c r="AF92">
        <v>15</v>
      </c>
      <c r="AG92">
        <v>5</v>
      </c>
      <c r="AH92">
        <v>19</v>
      </c>
      <c r="AI92">
        <v>1</v>
      </c>
      <c r="AJ92">
        <v>17</v>
      </c>
      <c r="AK92">
        <v>0</v>
      </c>
      <c r="AL92">
        <v>25</v>
      </c>
      <c r="AO92">
        <f t="shared" si="6"/>
        <v>11</v>
      </c>
      <c r="AP92">
        <f t="shared" si="4"/>
        <v>76</v>
      </c>
      <c r="AQ92">
        <f t="shared" si="5"/>
        <v>14.473684210526317</v>
      </c>
    </row>
    <row r="93" spans="1:43" ht="15.75" customHeight="1" x14ac:dyDescent="0.25">
      <c r="A93" s="1">
        <v>42166</v>
      </c>
      <c r="B93">
        <v>20</v>
      </c>
      <c r="C93">
        <v>110</v>
      </c>
      <c r="D93" t="s">
        <v>61</v>
      </c>
      <c r="E93" t="s">
        <v>67</v>
      </c>
      <c r="F93" t="s">
        <v>68</v>
      </c>
      <c r="H93">
        <v>45</v>
      </c>
      <c r="I93">
        <v>40</v>
      </c>
      <c r="J93">
        <v>90</v>
      </c>
      <c r="K93">
        <v>42</v>
      </c>
      <c r="L93">
        <v>151</v>
      </c>
      <c r="M93">
        <v>61</v>
      </c>
      <c r="R93">
        <v>20</v>
      </c>
      <c r="S93">
        <v>20</v>
      </c>
      <c r="T93">
        <v>20</v>
      </c>
      <c r="U93">
        <v>20</v>
      </c>
      <c r="V93">
        <v>19</v>
      </c>
      <c r="W93">
        <v>19</v>
      </c>
      <c r="X93">
        <v>0</v>
      </c>
      <c r="Y93">
        <v>19</v>
      </c>
      <c r="AB93">
        <f t="shared" si="7"/>
        <v>59</v>
      </c>
      <c r="AC93">
        <f t="shared" si="8"/>
        <v>78</v>
      </c>
      <c r="AD93">
        <f t="shared" si="2"/>
        <v>75.641025641025635</v>
      </c>
      <c r="AE93">
        <v>11</v>
      </c>
      <c r="AF93">
        <v>21</v>
      </c>
      <c r="AG93">
        <v>12</v>
      </c>
      <c r="AH93">
        <v>20</v>
      </c>
      <c r="AI93">
        <v>7</v>
      </c>
      <c r="AJ93">
        <v>18</v>
      </c>
      <c r="AK93">
        <v>0</v>
      </c>
      <c r="AL93">
        <v>19</v>
      </c>
      <c r="AO93">
        <f t="shared" si="6"/>
        <v>30</v>
      </c>
      <c r="AP93">
        <f t="shared" si="4"/>
        <v>78</v>
      </c>
      <c r="AQ93">
        <f t="shared" si="5"/>
        <v>38.461538461538467</v>
      </c>
    </row>
    <row r="94" spans="1:43" ht="15.75" customHeight="1" x14ac:dyDescent="0.25">
      <c r="A94" s="1">
        <v>42166</v>
      </c>
      <c r="B94">
        <v>20</v>
      </c>
      <c r="C94">
        <v>111</v>
      </c>
      <c r="D94" t="s">
        <v>79</v>
      </c>
      <c r="E94" t="s">
        <v>81</v>
      </c>
      <c r="F94" t="s">
        <v>82</v>
      </c>
      <c r="H94">
        <v>30</v>
      </c>
      <c r="I94">
        <v>20</v>
      </c>
      <c r="J94">
        <v>90</v>
      </c>
      <c r="K94">
        <v>17.5</v>
      </c>
      <c r="L94">
        <v>31</v>
      </c>
      <c r="M94">
        <v>0</v>
      </c>
      <c r="R94">
        <v>30</v>
      </c>
      <c r="S94">
        <v>30</v>
      </c>
      <c r="T94">
        <v>29</v>
      </c>
      <c r="U94">
        <v>29</v>
      </c>
      <c r="V94">
        <v>29</v>
      </c>
      <c r="W94">
        <v>29</v>
      </c>
      <c r="X94">
        <v>0</v>
      </c>
      <c r="Y94">
        <v>17</v>
      </c>
      <c r="AB94">
        <f t="shared" si="7"/>
        <v>88</v>
      </c>
      <c r="AC94">
        <f t="shared" si="8"/>
        <v>105</v>
      </c>
      <c r="AD94">
        <f t="shared" si="2"/>
        <v>83.80952380952381</v>
      </c>
      <c r="AE94">
        <v>1</v>
      </c>
      <c r="AF94">
        <v>31</v>
      </c>
      <c r="AG94">
        <v>7</v>
      </c>
      <c r="AH94">
        <v>29</v>
      </c>
      <c r="AI94">
        <v>1</v>
      </c>
      <c r="AJ94">
        <v>29</v>
      </c>
      <c r="AK94">
        <v>0</v>
      </c>
      <c r="AL94">
        <v>18</v>
      </c>
      <c r="AO94">
        <f t="shared" si="6"/>
        <v>9</v>
      </c>
      <c r="AP94">
        <f t="shared" si="4"/>
        <v>107</v>
      </c>
      <c r="AQ94">
        <f t="shared" si="5"/>
        <v>8.4112149532710276</v>
      </c>
    </row>
    <row r="95" spans="1:43" ht="15.75" customHeight="1" x14ac:dyDescent="0.25">
      <c r="A95" s="1">
        <v>42174</v>
      </c>
      <c r="B95">
        <v>22</v>
      </c>
      <c r="C95">
        <v>119</v>
      </c>
      <c r="D95" t="s">
        <v>43</v>
      </c>
      <c r="E95">
        <v>130503</v>
      </c>
      <c r="F95" t="s">
        <v>43</v>
      </c>
      <c r="H95">
        <v>75</v>
      </c>
      <c r="I95">
        <v>65</v>
      </c>
      <c r="J95">
        <v>90</v>
      </c>
      <c r="K95">
        <v>56.5</v>
      </c>
      <c r="L95">
        <v>330</v>
      </c>
      <c r="M95">
        <v>240</v>
      </c>
      <c r="R95">
        <v>24</v>
      </c>
      <c r="S95">
        <v>24</v>
      </c>
      <c r="T95">
        <v>23</v>
      </c>
      <c r="U95">
        <v>23</v>
      </c>
      <c r="V95">
        <v>23</v>
      </c>
      <c r="W95">
        <v>23</v>
      </c>
      <c r="X95">
        <v>0</v>
      </c>
      <c r="Y95">
        <v>23</v>
      </c>
      <c r="AB95">
        <f t="shared" si="7"/>
        <v>70</v>
      </c>
      <c r="AC95">
        <f t="shared" si="8"/>
        <v>93</v>
      </c>
      <c r="AD95">
        <f t="shared" si="2"/>
        <v>75.268817204301072</v>
      </c>
      <c r="AE95">
        <v>9</v>
      </c>
      <c r="AF95">
        <v>24</v>
      </c>
      <c r="AG95">
        <v>5</v>
      </c>
      <c r="AH95">
        <v>24</v>
      </c>
      <c r="AI95">
        <v>3</v>
      </c>
      <c r="AJ95">
        <v>22</v>
      </c>
      <c r="AK95">
        <v>0</v>
      </c>
      <c r="AL95">
        <v>23</v>
      </c>
      <c r="AO95">
        <f t="shared" si="6"/>
        <v>17</v>
      </c>
      <c r="AP95">
        <f t="shared" si="4"/>
        <v>93</v>
      </c>
      <c r="AQ95">
        <f t="shared" si="5"/>
        <v>18.27956989247312</v>
      </c>
    </row>
    <row r="96" spans="1:43" ht="15.75" customHeight="1" x14ac:dyDescent="0.25">
      <c r="A96" s="1">
        <v>42174</v>
      </c>
      <c r="B96">
        <v>22</v>
      </c>
      <c r="C96">
        <v>120</v>
      </c>
      <c r="D96" t="s">
        <v>122</v>
      </c>
      <c r="E96" t="s">
        <v>124</v>
      </c>
      <c r="F96" t="s">
        <v>151</v>
      </c>
      <c r="H96">
        <v>40</v>
      </c>
      <c r="I96">
        <v>40</v>
      </c>
      <c r="J96">
        <v>90</v>
      </c>
      <c r="K96">
        <v>14.5</v>
      </c>
      <c r="L96">
        <v>52</v>
      </c>
      <c r="M96" t="s">
        <v>63</v>
      </c>
      <c r="R96">
        <v>20</v>
      </c>
      <c r="S96">
        <v>20</v>
      </c>
      <c r="T96">
        <v>20</v>
      </c>
      <c r="U96">
        <v>20</v>
      </c>
      <c r="V96">
        <v>19</v>
      </c>
      <c r="W96">
        <v>19</v>
      </c>
      <c r="X96">
        <v>0</v>
      </c>
      <c r="Y96">
        <v>20</v>
      </c>
      <c r="AB96">
        <f t="shared" si="7"/>
        <v>59</v>
      </c>
      <c r="AC96">
        <f t="shared" si="8"/>
        <v>79</v>
      </c>
      <c r="AD96">
        <f t="shared" si="2"/>
        <v>74.683544303797461</v>
      </c>
      <c r="AE96">
        <v>7</v>
      </c>
      <c r="AF96">
        <v>20</v>
      </c>
      <c r="AG96">
        <v>9</v>
      </c>
      <c r="AH96">
        <v>20</v>
      </c>
      <c r="AI96">
        <v>2</v>
      </c>
      <c r="AJ96">
        <v>19</v>
      </c>
      <c r="AK96">
        <v>0</v>
      </c>
      <c r="AL96">
        <v>21</v>
      </c>
      <c r="AO96">
        <f t="shared" si="6"/>
        <v>18</v>
      </c>
      <c r="AP96">
        <f t="shared" si="4"/>
        <v>80</v>
      </c>
      <c r="AQ96">
        <f t="shared" si="5"/>
        <v>22.5</v>
      </c>
    </row>
    <row r="97" spans="1:43" ht="15.75" customHeight="1" x14ac:dyDescent="0.25">
      <c r="A97" s="1">
        <v>42174</v>
      </c>
      <c r="B97">
        <v>22</v>
      </c>
      <c r="C97">
        <v>121</v>
      </c>
      <c r="D97" t="s">
        <v>76</v>
      </c>
      <c r="E97" t="s">
        <v>77</v>
      </c>
      <c r="F97" t="s">
        <v>78</v>
      </c>
      <c r="H97">
        <v>45</v>
      </c>
      <c r="I97">
        <v>60</v>
      </c>
      <c r="J97">
        <v>90</v>
      </c>
      <c r="K97">
        <v>51.5</v>
      </c>
      <c r="L97">
        <v>278</v>
      </c>
      <c r="M97">
        <v>188</v>
      </c>
      <c r="R97">
        <v>21</v>
      </c>
      <c r="S97">
        <v>21</v>
      </c>
      <c r="T97">
        <v>21</v>
      </c>
      <c r="U97">
        <v>21</v>
      </c>
      <c r="V97">
        <v>20</v>
      </c>
      <c r="W97">
        <v>20</v>
      </c>
      <c r="X97">
        <v>0</v>
      </c>
      <c r="Y97">
        <v>23</v>
      </c>
      <c r="AB97">
        <f t="shared" si="7"/>
        <v>62</v>
      </c>
      <c r="AC97">
        <f t="shared" si="8"/>
        <v>85</v>
      </c>
      <c r="AD97">
        <f t="shared" si="2"/>
        <v>72.941176470588232</v>
      </c>
      <c r="AE97">
        <v>6</v>
      </c>
      <c r="AF97">
        <v>21</v>
      </c>
      <c r="AG97">
        <v>11</v>
      </c>
      <c r="AH97">
        <v>21</v>
      </c>
      <c r="AI97">
        <v>6</v>
      </c>
      <c r="AJ97">
        <v>20</v>
      </c>
      <c r="AK97">
        <v>0</v>
      </c>
      <c r="AL97">
        <v>23</v>
      </c>
      <c r="AO97">
        <f t="shared" si="6"/>
        <v>23</v>
      </c>
      <c r="AP97">
        <f t="shared" si="4"/>
        <v>85</v>
      </c>
      <c r="AQ97">
        <f t="shared" si="5"/>
        <v>27.058823529411764</v>
      </c>
    </row>
    <row r="98" spans="1:43" ht="15.75" customHeight="1" x14ac:dyDescent="0.25">
      <c r="A98" s="1">
        <v>42174</v>
      </c>
      <c r="B98">
        <v>22</v>
      </c>
      <c r="C98">
        <v>122</v>
      </c>
      <c r="D98" t="s">
        <v>90</v>
      </c>
      <c r="E98" t="s">
        <v>91</v>
      </c>
      <c r="F98" t="s">
        <v>101</v>
      </c>
      <c r="H98">
        <v>65</v>
      </c>
      <c r="I98">
        <v>50</v>
      </c>
      <c r="J98">
        <v>90</v>
      </c>
      <c r="K98">
        <v>46</v>
      </c>
      <c r="L98">
        <v>207</v>
      </c>
      <c r="M98">
        <v>117</v>
      </c>
      <c r="R98">
        <v>31</v>
      </c>
      <c r="S98">
        <v>31</v>
      </c>
      <c r="T98">
        <v>31</v>
      </c>
      <c r="U98">
        <v>31</v>
      </c>
      <c r="V98">
        <v>30</v>
      </c>
      <c r="W98">
        <v>30</v>
      </c>
      <c r="X98">
        <v>0</v>
      </c>
      <c r="Y98">
        <v>23</v>
      </c>
      <c r="AB98">
        <f t="shared" si="7"/>
        <v>92</v>
      </c>
      <c r="AC98">
        <f t="shared" si="8"/>
        <v>115</v>
      </c>
      <c r="AD98">
        <f t="shared" si="2"/>
        <v>80</v>
      </c>
      <c r="AE98">
        <v>8</v>
      </c>
      <c r="AF98">
        <v>31</v>
      </c>
      <c r="AG98">
        <v>4</v>
      </c>
      <c r="AH98">
        <v>31</v>
      </c>
      <c r="AI98">
        <v>6</v>
      </c>
      <c r="AJ98">
        <v>30</v>
      </c>
      <c r="AK98">
        <v>0</v>
      </c>
      <c r="AL98">
        <v>23</v>
      </c>
      <c r="AO98">
        <f t="shared" si="6"/>
        <v>18</v>
      </c>
      <c r="AP98">
        <f t="shared" si="4"/>
        <v>115</v>
      </c>
      <c r="AQ98">
        <f t="shared" si="5"/>
        <v>15.65217391304348</v>
      </c>
    </row>
    <row r="99" spans="1:43" ht="15.75" customHeight="1" x14ac:dyDescent="0.25">
      <c r="A99" s="1">
        <v>42174</v>
      </c>
      <c r="B99">
        <v>22</v>
      </c>
      <c r="C99">
        <v>123</v>
      </c>
      <c r="D99" t="s">
        <v>122</v>
      </c>
      <c r="E99" t="s">
        <v>123</v>
      </c>
      <c r="F99" t="s">
        <v>151</v>
      </c>
      <c r="H99">
        <v>70</v>
      </c>
      <c r="I99">
        <v>60</v>
      </c>
      <c r="J99">
        <v>90</v>
      </c>
      <c r="K99">
        <v>35.5</v>
      </c>
      <c r="L99">
        <v>202</v>
      </c>
      <c r="M99">
        <v>112</v>
      </c>
      <c r="R99">
        <v>24</v>
      </c>
      <c r="S99">
        <v>24</v>
      </c>
      <c r="T99">
        <v>24</v>
      </c>
      <c r="U99">
        <v>24</v>
      </c>
      <c r="V99">
        <v>23</v>
      </c>
      <c r="W99">
        <v>23</v>
      </c>
      <c r="X99">
        <v>0</v>
      </c>
      <c r="Y99">
        <v>19</v>
      </c>
      <c r="AB99">
        <f t="shared" si="7"/>
        <v>71</v>
      </c>
      <c r="AC99">
        <f t="shared" si="8"/>
        <v>90</v>
      </c>
      <c r="AD99">
        <f t="shared" si="2"/>
        <v>78.888888888888886</v>
      </c>
      <c r="AE99">
        <v>4</v>
      </c>
      <c r="AF99">
        <v>24</v>
      </c>
      <c r="AG99">
        <v>6</v>
      </c>
      <c r="AH99">
        <v>24</v>
      </c>
      <c r="AI99">
        <v>4</v>
      </c>
      <c r="AJ99">
        <v>23</v>
      </c>
      <c r="AK99">
        <v>0</v>
      </c>
      <c r="AL99">
        <v>19</v>
      </c>
      <c r="AO99">
        <f t="shared" si="6"/>
        <v>14</v>
      </c>
      <c r="AP99">
        <f t="shared" si="4"/>
        <v>90</v>
      </c>
      <c r="AQ99">
        <f t="shared" si="5"/>
        <v>15.555555555555555</v>
      </c>
    </row>
    <row r="100" spans="1:43" ht="15.75" customHeight="1" x14ac:dyDescent="0.25">
      <c r="A100" s="1">
        <v>42181</v>
      </c>
      <c r="B100">
        <v>23</v>
      </c>
      <c r="C100">
        <v>124</v>
      </c>
      <c r="D100" t="s">
        <v>43</v>
      </c>
      <c r="E100">
        <v>2107</v>
      </c>
      <c r="F100" t="s">
        <v>43</v>
      </c>
      <c r="H100">
        <v>60</v>
      </c>
      <c r="I100">
        <v>80</v>
      </c>
      <c r="J100">
        <v>90</v>
      </c>
      <c r="K100">
        <v>45</v>
      </c>
      <c r="L100">
        <v>324</v>
      </c>
      <c r="M100">
        <v>234</v>
      </c>
      <c r="R100">
        <v>21</v>
      </c>
      <c r="S100">
        <v>21</v>
      </c>
      <c r="T100">
        <v>22</v>
      </c>
      <c r="U100">
        <v>22</v>
      </c>
      <c r="V100">
        <v>22</v>
      </c>
      <c r="W100">
        <v>22</v>
      </c>
      <c r="X100">
        <v>0</v>
      </c>
      <c r="Y100">
        <v>20</v>
      </c>
      <c r="AB100">
        <f t="shared" si="7"/>
        <v>65</v>
      </c>
      <c r="AC100">
        <f t="shared" si="8"/>
        <v>85</v>
      </c>
      <c r="AD100">
        <f t="shared" si="2"/>
        <v>76.470588235294116</v>
      </c>
      <c r="AQ100" t="e">
        <f t="shared" si="5"/>
        <v>#DIV/0!</v>
      </c>
    </row>
    <row r="101" spans="1:43" ht="15.75" customHeight="1" x14ac:dyDescent="0.25">
      <c r="A101" s="1">
        <v>42181</v>
      </c>
      <c r="B101">
        <v>23</v>
      </c>
      <c r="C101">
        <v>125</v>
      </c>
      <c r="D101" t="s">
        <v>85</v>
      </c>
      <c r="E101" t="s">
        <v>86</v>
      </c>
      <c r="F101" t="s">
        <v>87</v>
      </c>
      <c r="H101">
        <v>40</v>
      </c>
      <c r="I101">
        <v>70</v>
      </c>
      <c r="J101">
        <v>90</v>
      </c>
      <c r="K101">
        <v>62.5</v>
      </c>
      <c r="L101">
        <v>393</v>
      </c>
      <c r="M101">
        <v>303</v>
      </c>
      <c r="R101">
        <v>22</v>
      </c>
      <c r="S101">
        <v>22</v>
      </c>
      <c r="T101">
        <v>22</v>
      </c>
      <c r="U101">
        <v>22</v>
      </c>
      <c r="V101">
        <v>21</v>
      </c>
      <c r="W101">
        <v>21</v>
      </c>
      <c r="X101">
        <v>0</v>
      </c>
      <c r="Y101">
        <v>17</v>
      </c>
      <c r="AB101">
        <f t="shared" si="7"/>
        <v>65</v>
      </c>
      <c r="AC101">
        <f t="shared" si="8"/>
        <v>82</v>
      </c>
      <c r="AD101">
        <f t="shared" si="2"/>
        <v>79.268292682926827</v>
      </c>
      <c r="AE101">
        <v>4</v>
      </c>
      <c r="AF101">
        <v>20</v>
      </c>
      <c r="AG101">
        <v>6</v>
      </c>
      <c r="AH101">
        <v>20</v>
      </c>
      <c r="AI101">
        <v>1</v>
      </c>
      <c r="AJ101">
        <v>21</v>
      </c>
      <c r="AK101">
        <v>0</v>
      </c>
      <c r="AL101">
        <v>20</v>
      </c>
      <c r="AO101">
        <f t="shared" ref="AO101:AO116" si="9">AE101+AI101+AG101+AK101+AM101</f>
        <v>11</v>
      </c>
      <c r="AP101">
        <f t="shared" ref="AP101:AP116" si="10">AF101+AH101+AJ101+AL101+AN101</f>
        <v>81</v>
      </c>
      <c r="AQ101">
        <f t="shared" si="5"/>
        <v>13.580246913580247</v>
      </c>
    </row>
    <row r="102" spans="1:43" ht="15.75" customHeight="1" x14ac:dyDescent="0.25">
      <c r="A102" s="1">
        <v>42181</v>
      </c>
      <c r="B102">
        <v>23</v>
      </c>
      <c r="C102">
        <v>126</v>
      </c>
      <c r="D102" t="s">
        <v>90</v>
      </c>
      <c r="E102" t="s">
        <v>98</v>
      </c>
      <c r="F102" t="s">
        <v>101</v>
      </c>
      <c r="H102">
        <v>50</v>
      </c>
      <c r="I102">
        <v>60</v>
      </c>
      <c r="J102">
        <v>90</v>
      </c>
      <c r="K102">
        <v>61.5</v>
      </c>
      <c r="L102">
        <v>332</v>
      </c>
      <c r="M102">
        <v>242</v>
      </c>
      <c r="R102">
        <v>28</v>
      </c>
      <c r="S102">
        <v>28</v>
      </c>
      <c r="T102">
        <v>28</v>
      </c>
      <c r="U102">
        <v>28</v>
      </c>
      <c r="V102">
        <v>27</v>
      </c>
      <c r="W102">
        <v>27</v>
      </c>
      <c r="X102">
        <v>0</v>
      </c>
      <c r="Y102">
        <v>30</v>
      </c>
      <c r="AB102">
        <f t="shared" si="7"/>
        <v>83</v>
      </c>
      <c r="AC102">
        <f t="shared" si="8"/>
        <v>113</v>
      </c>
      <c r="AD102">
        <f t="shared" si="2"/>
        <v>73.451327433628322</v>
      </c>
      <c r="AE102">
        <v>3</v>
      </c>
      <c r="AF102">
        <v>26</v>
      </c>
      <c r="AG102">
        <v>2</v>
      </c>
      <c r="AH102">
        <v>25</v>
      </c>
      <c r="AI102">
        <v>6</v>
      </c>
      <c r="AJ102">
        <v>27</v>
      </c>
      <c r="AK102">
        <v>2</v>
      </c>
      <c r="AL102">
        <v>30</v>
      </c>
      <c r="AO102">
        <f t="shared" si="9"/>
        <v>13</v>
      </c>
      <c r="AP102">
        <f t="shared" si="10"/>
        <v>108</v>
      </c>
      <c r="AQ102">
        <f t="shared" si="5"/>
        <v>12.037037037037036</v>
      </c>
    </row>
    <row r="103" spans="1:43" ht="15.75" customHeight="1" x14ac:dyDescent="0.25">
      <c r="A103" s="1">
        <v>42185</v>
      </c>
      <c r="B103">
        <v>24</v>
      </c>
      <c r="C103">
        <v>127</v>
      </c>
      <c r="D103" t="s">
        <v>43</v>
      </c>
      <c r="E103">
        <v>130503</v>
      </c>
      <c r="F103" t="s">
        <v>43</v>
      </c>
      <c r="H103">
        <v>65</v>
      </c>
      <c r="I103">
        <v>30</v>
      </c>
      <c r="J103">
        <v>90</v>
      </c>
      <c r="K103">
        <v>40.5</v>
      </c>
      <c r="L103">
        <v>109.35</v>
      </c>
      <c r="M103">
        <v>19.350000000000001</v>
      </c>
      <c r="R103">
        <v>19</v>
      </c>
      <c r="S103">
        <v>19</v>
      </c>
      <c r="T103">
        <v>19</v>
      </c>
      <c r="U103">
        <v>19</v>
      </c>
      <c r="V103">
        <v>19</v>
      </c>
      <c r="W103">
        <v>19</v>
      </c>
      <c r="X103">
        <v>0</v>
      </c>
      <c r="Y103">
        <v>9</v>
      </c>
      <c r="AB103">
        <f t="shared" si="7"/>
        <v>57</v>
      </c>
      <c r="AC103">
        <f t="shared" si="8"/>
        <v>66</v>
      </c>
      <c r="AD103">
        <f t="shared" si="2"/>
        <v>86.36363636363636</v>
      </c>
      <c r="AO103">
        <f t="shared" si="9"/>
        <v>0</v>
      </c>
      <c r="AP103">
        <f t="shared" si="10"/>
        <v>0</v>
      </c>
      <c r="AQ103" t="e">
        <f t="shared" si="5"/>
        <v>#DIV/0!</v>
      </c>
    </row>
    <row r="104" spans="1:43" ht="15.75" customHeight="1" x14ac:dyDescent="0.25">
      <c r="A104" s="1">
        <v>42185</v>
      </c>
      <c r="B104">
        <v>24</v>
      </c>
      <c r="C104">
        <v>128</v>
      </c>
      <c r="D104" t="s">
        <v>85</v>
      </c>
      <c r="E104" t="s">
        <v>99</v>
      </c>
      <c r="F104" t="s">
        <v>87</v>
      </c>
      <c r="H104">
        <v>70</v>
      </c>
      <c r="I104">
        <v>35</v>
      </c>
      <c r="J104">
        <v>90</v>
      </c>
      <c r="K104">
        <v>28.5</v>
      </c>
      <c r="L104">
        <v>89.78</v>
      </c>
      <c r="M104" t="s">
        <v>63</v>
      </c>
      <c r="R104">
        <v>24</v>
      </c>
      <c r="S104">
        <v>24</v>
      </c>
      <c r="T104">
        <v>24</v>
      </c>
      <c r="U104">
        <v>24</v>
      </c>
      <c r="V104">
        <v>24</v>
      </c>
      <c r="W104">
        <v>24</v>
      </c>
      <c r="X104">
        <v>0</v>
      </c>
      <c r="Y104">
        <v>3</v>
      </c>
      <c r="AB104">
        <f t="shared" si="7"/>
        <v>72</v>
      </c>
      <c r="AC104">
        <f t="shared" si="8"/>
        <v>75</v>
      </c>
      <c r="AD104">
        <f t="shared" si="2"/>
        <v>96</v>
      </c>
      <c r="AO104">
        <f t="shared" si="9"/>
        <v>0</v>
      </c>
      <c r="AP104">
        <f t="shared" si="10"/>
        <v>0</v>
      </c>
      <c r="AQ104" t="e">
        <f t="shared" si="5"/>
        <v>#DIV/0!</v>
      </c>
    </row>
    <row r="105" spans="1:43" ht="15.75" customHeight="1" x14ac:dyDescent="0.25">
      <c r="A105" s="1">
        <v>42185</v>
      </c>
      <c r="B105">
        <v>24</v>
      </c>
      <c r="C105">
        <v>129</v>
      </c>
      <c r="D105" t="s">
        <v>116</v>
      </c>
      <c r="E105" t="s">
        <v>115</v>
      </c>
      <c r="F105" t="s">
        <v>149</v>
      </c>
      <c r="H105">
        <v>35</v>
      </c>
      <c r="I105">
        <v>35</v>
      </c>
      <c r="J105">
        <v>90</v>
      </c>
      <c r="K105">
        <v>17.5</v>
      </c>
      <c r="L105">
        <v>55.13</v>
      </c>
      <c r="M105" t="s">
        <v>63</v>
      </c>
      <c r="R105">
        <v>22</v>
      </c>
      <c r="S105">
        <v>22</v>
      </c>
      <c r="T105">
        <v>21</v>
      </c>
      <c r="U105">
        <v>21</v>
      </c>
      <c r="V105">
        <v>21</v>
      </c>
      <c r="W105">
        <v>21</v>
      </c>
      <c r="X105">
        <v>0</v>
      </c>
      <c r="Y105">
        <v>9</v>
      </c>
      <c r="AB105">
        <f t="shared" si="7"/>
        <v>64</v>
      </c>
      <c r="AC105">
        <f t="shared" si="8"/>
        <v>73</v>
      </c>
      <c r="AD105">
        <f t="shared" si="2"/>
        <v>87.671232876712324</v>
      </c>
      <c r="AO105">
        <f t="shared" si="9"/>
        <v>0</v>
      </c>
      <c r="AP105">
        <f t="shared" si="10"/>
        <v>0</v>
      </c>
      <c r="AQ105" t="e">
        <f t="shared" si="5"/>
        <v>#DIV/0!</v>
      </c>
    </row>
    <row r="106" spans="1:43" ht="15.75" customHeight="1" x14ac:dyDescent="0.25">
      <c r="A106" s="1">
        <v>42185</v>
      </c>
      <c r="B106">
        <v>24</v>
      </c>
      <c r="C106">
        <v>130</v>
      </c>
      <c r="D106" t="s">
        <v>106</v>
      </c>
      <c r="E106" t="s">
        <v>113</v>
      </c>
      <c r="F106" t="s">
        <v>131</v>
      </c>
      <c r="H106">
        <v>30</v>
      </c>
      <c r="I106">
        <v>30</v>
      </c>
      <c r="J106">
        <v>90</v>
      </c>
      <c r="K106">
        <v>15.5</v>
      </c>
      <c r="L106">
        <v>41.85</v>
      </c>
      <c r="M106" t="s">
        <v>63</v>
      </c>
      <c r="R106">
        <v>13</v>
      </c>
      <c r="S106">
        <v>13</v>
      </c>
      <c r="T106">
        <v>13</v>
      </c>
      <c r="U106">
        <v>13</v>
      </c>
      <c r="V106">
        <v>13</v>
      </c>
      <c r="W106">
        <v>13</v>
      </c>
      <c r="X106">
        <v>0</v>
      </c>
      <c r="Y106">
        <v>14</v>
      </c>
      <c r="AB106">
        <f t="shared" si="7"/>
        <v>39</v>
      </c>
      <c r="AC106">
        <f t="shared" si="8"/>
        <v>53</v>
      </c>
      <c r="AD106">
        <f t="shared" si="2"/>
        <v>73.584905660377359</v>
      </c>
      <c r="AE106">
        <v>3</v>
      </c>
      <c r="AF106">
        <v>13</v>
      </c>
      <c r="AG106">
        <v>5</v>
      </c>
      <c r="AH106">
        <v>13</v>
      </c>
      <c r="AI106">
        <v>2</v>
      </c>
      <c r="AJ106">
        <v>12</v>
      </c>
      <c r="AK106">
        <v>0</v>
      </c>
      <c r="AL106">
        <v>14</v>
      </c>
      <c r="AO106">
        <f t="shared" si="9"/>
        <v>10</v>
      </c>
      <c r="AP106">
        <f t="shared" si="10"/>
        <v>52</v>
      </c>
      <c r="AQ106">
        <f t="shared" si="5"/>
        <v>19.230769230769234</v>
      </c>
    </row>
    <row r="107" spans="1:43" ht="15.75" customHeight="1" x14ac:dyDescent="0.25">
      <c r="A107" s="1">
        <v>42185</v>
      </c>
      <c r="B107">
        <v>24</v>
      </c>
      <c r="C107">
        <v>131</v>
      </c>
      <c r="D107" t="s">
        <v>79</v>
      </c>
      <c r="E107" t="s">
        <v>130</v>
      </c>
      <c r="F107" t="s">
        <v>82</v>
      </c>
      <c r="H107">
        <v>60</v>
      </c>
      <c r="I107">
        <v>50</v>
      </c>
      <c r="J107">
        <v>90</v>
      </c>
      <c r="K107">
        <v>46.5</v>
      </c>
      <c r="L107">
        <v>209.25</v>
      </c>
      <c r="M107">
        <v>117.25</v>
      </c>
      <c r="R107">
        <v>20</v>
      </c>
      <c r="S107">
        <v>20</v>
      </c>
      <c r="T107">
        <v>20</v>
      </c>
      <c r="U107">
        <v>20</v>
      </c>
      <c r="V107">
        <v>20</v>
      </c>
      <c r="W107">
        <v>20</v>
      </c>
      <c r="X107">
        <v>0</v>
      </c>
      <c r="Y107">
        <v>21</v>
      </c>
      <c r="AB107">
        <f t="shared" si="7"/>
        <v>60</v>
      </c>
      <c r="AC107">
        <f t="shared" si="8"/>
        <v>81</v>
      </c>
      <c r="AD107">
        <f t="shared" si="2"/>
        <v>74.074074074074076</v>
      </c>
      <c r="AO107">
        <f t="shared" si="9"/>
        <v>0</v>
      </c>
      <c r="AP107">
        <f t="shared" si="10"/>
        <v>0</v>
      </c>
      <c r="AQ107" t="e">
        <f t="shared" si="5"/>
        <v>#DIV/0!</v>
      </c>
    </row>
    <row r="108" spans="1:43" ht="15.75" customHeight="1" x14ac:dyDescent="0.25">
      <c r="A108" s="1" t="s">
        <v>154</v>
      </c>
      <c r="B108">
        <v>26</v>
      </c>
      <c r="C108">
        <v>135</v>
      </c>
      <c r="D108" t="s">
        <v>43</v>
      </c>
      <c r="E108">
        <v>1305</v>
      </c>
      <c r="F108" t="s">
        <v>43</v>
      </c>
      <c r="H108">
        <v>80</v>
      </c>
      <c r="I108">
        <v>70</v>
      </c>
      <c r="J108">
        <v>90</v>
      </c>
      <c r="K108">
        <v>21</v>
      </c>
      <c r="L108">
        <v>132</v>
      </c>
      <c r="M108">
        <v>42</v>
      </c>
      <c r="R108">
        <v>22</v>
      </c>
      <c r="S108">
        <v>22</v>
      </c>
      <c r="T108">
        <v>22</v>
      </c>
      <c r="U108">
        <v>22</v>
      </c>
      <c r="V108">
        <v>23</v>
      </c>
      <c r="W108">
        <v>23</v>
      </c>
      <c r="X108">
        <v>0</v>
      </c>
      <c r="Y108">
        <v>14</v>
      </c>
      <c r="AB108">
        <f t="shared" si="7"/>
        <v>67</v>
      </c>
      <c r="AC108">
        <f t="shared" si="8"/>
        <v>81</v>
      </c>
      <c r="AD108">
        <f t="shared" si="2"/>
        <v>82.716049382716051</v>
      </c>
      <c r="AE108">
        <v>7</v>
      </c>
      <c r="AF108">
        <v>22</v>
      </c>
      <c r="AG108">
        <v>9</v>
      </c>
      <c r="AH108">
        <v>22</v>
      </c>
      <c r="AI108">
        <v>11</v>
      </c>
      <c r="AJ108">
        <v>23</v>
      </c>
      <c r="AK108">
        <v>0</v>
      </c>
      <c r="AL108">
        <v>14</v>
      </c>
      <c r="AO108">
        <f t="shared" si="9"/>
        <v>27</v>
      </c>
      <c r="AP108">
        <f t="shared" si="10"/>
        <v>81</v>
      </c>
      <c r="AQ108">
        <f t="shared" si="5"/>
        <v>33.333333333333329</v>
      </c>
    </row>
    <row r="109" spans="1:43" ht="15.75" customHeight="1" x14ac:dyDescent="0.25">
      <c r="A109" s="1">
        <v>941187</v>
      </c>
      <c r="B109">
        <v>26</v>
      </c>
      <c r="C109">
        <v>136</v>
      </c>
      <c r="D109" t="s">
        <v>76</v>
      </c>
      <c r="E109" t="s">
        <v>96</v>
      </c>
      <c r="F109" t="s">
        <v>78</v>
      </c>
      <c r="H109">
        <v>60</v>
      </c>
      <c r="I109">
        <v>70</v>
      </c>
      <c r="J109">
        <v>70</v>
      </c>
      <c r="K109">
        <v>18.5</v>
      </c>
      <c r="L109">
        <v>90</v>
      </c>
      <c r="M109" t="s">
        <v>63</v>
      </c>
      <c r="R109">
        <v>22</v>
      </c>
      <c r="S109">
        <v>22</v>
      </c>
      <c r="T109">
        <v>23</v>
      </c>
      <c r="U109">
        <v>23</v>
      </c>
      <c r="V109">
        <v>22</v>
      </c>
      <c r="W109">
        <v>22</v>
      </c>
      <c r="X109">
        <v>0</v>
      </c>
      <c r="Y109">
        <v>14</v>
      </c>
      <c r="AB109">
        <f t="shared" si="7"/>
        <v>67</v>
      </c>
      <c r="AC109">
        <f t="shared" si="8"/>
        <v>81</v>
      </c>
      <c r="AD109">
        <f t="shared" si="2"/>
        <v>82.716049382716051</v>
      </c>
      <c r="AE109">
        <v>10</v>
      </c>
      <c r="AF109">
        <v>26</v>
      </c>
      <c r="AG109">
        <v>13</v>
      </c>
      <c r="AH109">
        <v>22</v>
      </c>
      <c r="AI109">
        <v>14</v>
      </c>
      <c r="AJ109">
        <v>26</v>
      </c>
      <c r="AK109">
        <v>0</v>
      </c>
      <c r="AL109">
        <v>14</v>
      </c>
      <c r="AO109">
        <f t="shared" si="9"/>
        <v>37</v>
      </c>
      <c r="AP109">
        <f t="shared" si="10"/>
        <v>88</v>
      </c>
      <c r="AQ109">
        <f t="shared" si="5"/>
        <v>42.045454545454547</v>
      </c>
    </row>
    <row r="110" spans="1:43" ht="15.75" customHeight="1" x14ac:dyDescent="0.25">
      <c r="A110" s="1">
        <v>1840168</v>
      </c>
      <c r="B110">
        <v>26</v>
      </c>
      <c r="C110">
        <v>137</v>
      </c>
      <c r="D110" t="s">
        <v>106</v>
      </c>
      <c r="E110" t="s">
        <v>108</v>
      </c>
      <c r="F110" t="s">
        <v>131</v>
      </c>
      <c r="H110">
        <v>40</v>
      </c>
      <c r="I110">
        <v>60</v>
      </c>
      <c r="J110">
        <v>90</v>
      </c>
      <c r="K110">
        <v>22</v>
      </c>
      <c r="L110">
        <v>118</v>
      </c>
      <c r="M110">
        <v>28</v>
      </c>
      <c r="R110">
        <v>22</v>
      </c>
      <c r="S110">
        <v>22</v>
      </c>
      <c r="T110">
        <v>21</v>
      </c>
      <c r="U110">
        <v>21</v>
      </c>
      <c r="V110">
        <v>21</v>
      </c>
      <c r="W110">
        <v>21</v>
      </c>
      <c r="X110">
        <v>0</v>
      </c>
      <c r="Y110">
        <v>25</v>
      </c>
      <c r="AB110">
        <f t="shared" si="7"/>
        <v>64</v>
      </c>
      <c r="AC110">
        <f t="shared" si="8"/>
        <v>89</v>
      </c>
      <c r="AD110">
        <f t="shared" si="2"/>
        <v>71.910112359550567</v>
      </c>
      <c r="AE110">
        <v>4</v>
      </c>
      <c r="AF110">
        <v>22</v>
      </c>
      <c r="AG110">
        <v>3</v>
      </c>
      <c r="AH110">
        <v>21</v>
      </c>
      <c r="AI110">
        <v>2</v>
      </c>
      <c r="AJ110">
        <v>21</v>
      </c>
      <c r="AK110">
        <v>0</v>
      </c>
      <c r="AL110">
        <v>25</v>
      </c>
      <c r="AO110">
        <f t="shared" si="9"/>
        <v>9</v>
      </c>
      <c r="AP110">
        <f t="shared" si="10"/>
        <v>89</v>
      </c>
      <c r="AQ110">
        <f t="shared" si="5"/>
        <v>10.112359550561797</v>
      </c>
    </row>
    <row r="111" spans="1:43" ht="15.75" customHeight="1" x14ac:dyDescent="0.25">
      <c r="A111" s="1">
        <v>744440</v>
      </c>
      <c r="B111">
        <v>26</v>
      </c>
      <c r="C111">
        <v>138</v>
      </c>
      <c r="D111" t="s">
        <v>110</v>
      </c>
      <c r="E111" t="s">
        <v>134</v>
      </c>
      <c r="F111" t="s">
        <v>112</v>
      </c>
      <c r="H111">
        <v>55</v>
      </c>
      <c r="I111">
        <v>70</v>
      </c>
      <c r="J111">
        <v>90</v>
      </c>
      <c r="K111">
        <v>33.5</v>
      </c>
      <c r="L111">
        <v>211</v>
      </c>
      <c r="M111">
        <v>121</v>
      </c>
      <c r="R111">
        <v>20</v>
      </c>
      <c r="S111">
        <v>20</v>
      </c>
      <c r="T111">
        <v>20</v>
      </c>
      <c r="U111">
        <v>20</v>
      </c>
      <c r="V111">
        <v>19</v>
      </c>
      <c r="W111">
        <v>19</v>
      </c>
      <c r="X111">
        <v>0</v>
      </c>
      <c r="Y111">
        <v>39</v>
      </c>
      <c r="AB111">
        <f t="shared" si="7"/>
        <v>59</v>
      </c>
      <c r="AC111">
        <f t="shared" si="8"/>
        <v>98</v>
      </c>
      <c r="AD111">
        <f t="shared" si="2"/>
        <v>60.204081632653065</v>
      </c>
      <c r="AE111">
        <v>6</v>
      </c>
      <c r="AF111">
        <v>21</v>
      </c>
      <c r="AG111">
        <v>4</v>
      </c>
      <c r="AH111">
        <v>20</v>
      </c>
      <c r="AI111">
        <v>7</v>
      </c>
      <c r="AJ111">
        <v>19</v>
      </c>
      <c r="AK111">
        <v>0</v>
      </c>
      <c r="AL111">
        <v>39</v>
      </c>
      <c r="AO111">
        <f t="shared" si="9"/>
        <v>17</v>
      </c>
      <c r="AP111">
        <f t="shared" si="10"/>
        <v>99</v>
      </c>
      <c r="AQ111">
        <f t="shared" si="5"/>
        <v>17.171717171717169</v>
      </c>
    </row>
    <row r="112" spans="1:43" ht="15.75" customHeight="1" x14ac:dyDescent="0.25">
      <c r="A112" s="1">
        <v>42227</v>
      </c>
      <c r="B112">
        <v>30</v>
      </c>
      <c r="C112">
        <v>162</v>
      </c>
      <c r="D112" t="s">
        <v>43</v>
      </c>
      <c r="E112">
        <v>290403</v>
      </c>
      <c r="F112" t="s">
        <v>43</v>
      </c>
      <c r="H112">
        <v>70</v>
      </c>
      <c r="I112">
        <v>65</v>
      </c>
      <c r="J112">
        <v>90</v>
      </c>
      <c r="K112">
        <v>43.5</v>
      </c>
      <c r="L112">
        <v>254</v>
      </c>
      <c r="M112">
        <v>164</v>
      </c>
      <c r="R112">
        <v>23</v>
      </c>
      <c r="S112">
        <v>23</v>
      </c>
      <c r="T112">
        <v>23</v>
      </c>
      <c r="U112">
        <v>23</v>
      </c>
      <c r="V112">
        <v>23</v>
      </c>
      <c r="W112">
        <v>23</v>
      </c>
      <c r="X112">
        <v>0</v>
      </c>
      <c r="Y112">
        <v>13</v>
      </c>
      <c r="AB112">
        <f t="shared" si="7"/>
        <v>69</v>
      </c>
      <c r="AC112">
        <f t="shared" si="8"/>
        <v>82</v>
      </c>
      <c r="AD112">
        <f t="shared" si="2"/>
        <v>84.146341463414629</v>
      </c>
      <c r="AE112">
        <v>4</v>
      </c>
      <c r="AF112">
        <v>23</v>
      </c>
      <c r="AG112">
        <v>7</v>
      </c>
      <c r="AH112">
        <v>23</v>
      </c>
      <c r="AI112">
        <v>7</v>
      </c>
      <c r="AJ112">
        <v>23</v>
      </c>
      <c r="AK112">
        <v>0</v>
      </c>
      <c r="AL112">
        <v>13</v>
      </c>
      <c r="AO112">
        <f t="shared" si="9"/>
        <v>18</v>
      </c>
      <c r="AP112">
        <f t="shared" si="10"/>
        <v>82</v>
      </c>
      <c r="AQ112">
        <f t="shared" si="5"/>
        <v>21.951219512195124</v>
      </c>
    </row>
    <row r="113" spans="1:43" ht="15.75" customHeight="1" x14ac:dyDescent="0.25">
      <c r="A113" s="1">
        <v>42227</v>
      </c>
      <c r="B113">
        <v>30</v>
      </c>
      <c r="C113">
        <v>163</v>
      </c>
      <c r="D113" t="s">
        <v>116</v>
      </c>
      <c r="E113" t="s">
        <v>115</v>
      </c>
      <c r="F113" t="s">
        <v>149</v>
      </c>
      <c r="H113">
        <v>50</v>
      </c>
      <c r="I113">
        <v>65</v>
      </c>
      <c r="J113">
        <v>90</v>
      </c>
      <c r="K113">
        <v>47</v>
      </c>
      <c r="L113">
        <v>274</v>
      </c>
      <c r="M113">
        <v>184</v>
      </c>
      <c r="R113">
        <v>29</v>
      </c>
      <c r="S113">
        <v>29</v>
      </c>
      <c r="T113">
        <v>28</v>
      </c>
      <c r="U113">
        <v>28</v>
      </c>
      <c r="V113">
        <v>0</v>
      </c>
      <c r="W113">
        <v>7</v>
      </c>
      <c r="AB113">
        <f t="shared" si="7"/>
        <v>57</v>
      </c>
      <c r="AC113">
        <f t="shared" si="8"/>
        <v>64</v>
      </c>
      <c r="AD113">
        <f t="shared" si="2"/>
        <v>89.0625</v>
      </c>
      <c r="AO113">
        <f t="shared" si="9"/>
        <v>0</v>
      </c>
      <c r="AP113">
        <f t="shared" si="10"/>
        <v>0</v>
      </c>
      <c r="AQ113" t="e">
        <f t="shared" si="5"/>
        <v>#DIV/0!</v>
      </c>
    </row>
    <row r="114" spans="1:43" ht="15.75" customHeight="1" x14ac:dyDescent="0.25">
      <c r="A114" s="1">
        <v>42227</v>
      </c>
      <c r="B114">
        <v>30</v>
      </c>
      <c r="C114">
        <v>164</v>
      </c>
      <c r="D114" t="s">
        <v>90</v>
      </c>
      <c r="E114" t="s">
        <v>92</v>
      </c>
      <c r="F114" t="s">
        <v>101</v>
      </c>
      <c r="H114">
        <v>40</v>
      </c>
      <c r="I114">
        <v>60</v>
      </c>
      <c r="J114">
        <v>90</v>
      </c>
      <c r="K114">
        <v>28.5</v>
      </c>
      <c r="L114">
        <v>153</v>
      </c>
      <c r="M114">
        <v>63</v>
      </c>
      <c r="R114">
        <v>19</v>
      </c>
      <c r="S114">
        <v>19</v>
      </c>
      <c r="T114">
        <v>19</v>
      </c>
      <c r="U114">
        <v>19</v>
      </c>
      <c r="V114">
        <v>18</v>
      </c>
      <c r="W114">
        <v>18</v>
      </c>
      <c r="X114">
        <v>0</v>
      </c>
      <c r="Y114">
        <v>23</v>
      </c>
      <c r="AB114">
        <f t="shared" si="7"/>
        <v>56</v>
      </c>
      <c r="AC114">
        <f t="shared" si="8"/>
        <v>79</v>
      </c>
      <c r="AD114">
        <f t="shared" si="2"/>
        <v>70.886075949367083</v>
      </c>
      <c r="AE114">
        <v>2</v>
      </c>
      <c r="AF114">
        <v>19</v>
      </c>
      <c r="AG114">
        <v>2</v>
      </c>
      <c r="AH114">
        <v>19</v>
      </c>
      <c r="AI114">
        <v>4</v>
      </c>
      <c r="AJ114">
        <v>18</v>
      </c>
      <c r="AK114">
        <v>0</v>
      </c>
      <c r="AL114">
        <v>23</v>
      </c>
      <c r="AO114">
        <f t="shared" si="9"/>
        <v>8</v>
      </c>
      <c r="AP114">
        <f t="shared" si="10"/>
        <v>79</v>
      </c>
      <c r="AQ114">
        <f t="shared" si="5"/>
        <v>10.126582278481013</v>
      </c>
    </row>
    <row r="115" spans="1:43" ht="15.75" customHeight="1" x14ac:dyDescent="0.25">
      <c r="A115" s="1">
        <v>42227</v>
      </c>
      <c r="B115">
        <v>30</v>
      </c>
      <c r="C115">
        <v>165</v>
      </c>
      <c r="D115" t="s">
        <v>76</v>
      </c>
      <c r="E115" t="s">
        <v>96</v>
      </c>
      <c r="F115" t="s">
        <v>78</v>
      </c>
      <c r="H115">
        <v>50</v>
      </c>
      <c r="I115">
        <v>50</v>
      </c>
      <c r="J115">
        <v>90</v>
      </c>
      <c r="K115">
        <v>119</v>
      </c>
      <c r="L115">
        <v>535</v>
      </c>
      <c r="M115">
        <v>445</v>
      </c>
      <c r="R115">
        <v>19</v>
      </c>
      <c r="S115">
        <v>19</v>
      </c>
      <c r="T115">
        <v>19</v>
      </c>
      <c r="U115">
        <v>19</v>
      </c>
      <c r="V115">
        <v>20</v>
      </c>
      <c r="W115">
        <v>20</v>
      </c>
      <c r="X115">
        <v>0</v>
      </c>
      <c r="Y115">
        <v>23</v>
      </c>
      <c r="AB115">
        <f t="shared" si="7"/>
        <v>58</v>
      </c>
      <c r="AC115">
        <f t="shared" si="8"/>
        <v>81</v>
      </c>
      <c r="AD115">
        <f t="shared" si="2"/>
        <v>71.604938271604937</v>
      </c>
      <c r="AE115">
        <v>6</v>
      </c>
      <c r="AF115">
        <v>19</v>
      </c>
      <c r="AG115">
        <v>4</v>
      </c>
      <c r="AH115">
        <v>19</v>
      </c>
      <c r="AI115">
        <v>8</v>
      </c>
      <c r="AJ115">
        <v>18</v>
      </c>
      <c r="AK115">
        <v>0</v>
      </c>
      <c r="AL115">
        <v>22</v>
      </c>
      <c r="AO115">
        <f t="shared" si="9"/>
        <v>18</v>
      </c>
      <c r="AP115">
        <f t="shared" si="10"/>
        <v>78</v>
      </c>
      <c r="AQ115">
        <f t="shared" si="5"/>
        <v>23.076923076923077</v>
      </c>
    </row>
    <row r="116" spans="1:43" ht="15.75" customHeight="1" x14ac:dyDescent="0.25">
      <c r="A116" s="1">
        <v>42227</v>
      </c>
      <c r="B116">
        <v>30</v>
      </c>
      <c r="C116">
        <v>166</v>
      </c>
      <c r="D116" t="s">
        <v>65</v>
      </c>
      <c r="E116">
        <v>100901</v>
      </c>
      <c r="F116" t="s">
        <v>65</v>
      </c>
      <c r="H116">
        <v>60</v>
      </c>
      <c r="I116">
        <v>70</v>
      </c>
      <c r="J116">
        <v>90</v>
      </c>
      <c r="K116">
        <v>48.5</v>
      </c>
      <c r="L116">
        <v>305</v>
      </c>
      <c r="M116">
        <v>215</v>
      </c>
      <c r="R116">
        <v>16</v>
      </c>
      <c r="S116">
        <v>16</v>
      </c>
      <c r="T116">
        <v>16</v>
      </c>
      <c r="U116">
        <v>16</v>
      </c>
      <c r="V116">
        <v>16</v>
      </c>
      <c r="W116">
        <v>16</v>
      </c>
      <c r="X116">
        <v>0</v>
      </c>
      <c r="Y116">
        <v>29</v>
      </c>
      <c r="AB116">
        <f t="shared" si="7"/>
        <v>48</v>
      </c>
      <c r="AC116">
        <f t="shared" si="8"/>
        <v>77</v>
      </c>
      <c r="AD116">
        <f t="shared" si="2"/>
        <v>62.337662337662337</v>
      </c>
      <c r="AE116">
        <v>0</v>
      </c>
      <c r="AF116">
        <v>16</v>
      </c>
      <c r="AG116">
        <v>0</v>
      </c>
      <c r="AH116">
        <v>16</v>
      </c>
      <c r="AI116">
        <v>0</v>
      </c>
      <c r="AJ116">
        <v>16</v>
      </c>
      <c r="AK116">
        <v>0</v>
      </c>
      <c r="AL116">
        <v>29</v>
      </c>
      <c r="AO116">
        <f t="shared" si="9"/>
        <v>0</v>
      </c>
      <c r="AP116">
        <f t="shared" si="10"/>
        <v>77</v>
      </c>
      <c r="AQ116">
        <f t="shared" si="5"/>
        <v>0</v>
      </c>
    </row>
    <row r="117" spans="1:43" ht="15.75" customHeight="1" x14ac:dyDescent="0.25">
      <c r="A117" s="1"/>
      <c r="B117">
        <v>30</v>
      </c>
      <c r="C117" t="s">
        <v>155</v>
      </c>
      <c r="F117" t="s">
        <v>155</v>
      </c>
      <c r="R117">
        <v>56</v>
      </c>
      <c r="S117">
        <v>56</v>
      </c>
      <c r="T117">
        <v>56</v>
      </c>
      <c r="U117">
        <v>56</v>
      </c>
      <c r="V117">
        <v>54</v>
      </c>
      <c r="W117">
        <v>54</v>
      </c>
      <c r="X117">
        <v>27</v>
      </c>
      <c r="Y117">
        <v>27</v>
      </c>
      <c r="Z117">
        <v>0</v>
      </c>
      <c r="AA117">
        <v>29</v>
      </c>
      <c r="AB117">
        <f t="shared" si="7"/>
        <v>193</v>
      </c>
      <c r="AC117">
        <f t="shared" si="8"/>
        <v>222</v>
      </c>
      <c r="AD117">
        <f t="shared" si="2"/>
        <v>86.936936936936931</v>
      </c>
    </row>
    <row r="118" spans="1:43" ht="15.75" customHeight="1" x14ac:dyDescent="0.25">
      <c r="A118" s="1">
        <v>42237</v>
      </c>
      <c r="B118">
        <v>33</v>
      </c>
      <c r="C118">
        <v>180</v>
      </c>
      <c r="D118" t="s">
        <v>43</v>
      </c>
      <c r="E118">
        <v>1305</v>
      </c>
      <c r="F118" t="s">
        <v>43</v>
      </c>
      <c r="H118">
        <v>75</v>
      </c>
      <c r="I118">
        <v>75</v>
      </c>
      <c r="J118">
        <v>90</v>
      </c>
      <c r="K118">
        <v>63</v>
      </c>
      <c r="L118">
        <v>425</v>
      </c>
      <c r="M118">
        <v>335</v>
      </c>
      <c r="R118">
        <v>22</v>
      </c>
      <c r="S118">
        <v>22</v>
      </c>
      <c r="T118">
        <v>21</v>
      </c>
      <c r="U118">
        <v>21</v>
      </c>
      <c r="V118">
        <v>21</v>
      </c>
      <c r="W118">
        <v>21</v>
      </c>
      <c r="X118">
        <v>0</v>
      </c>
      <c r="Y118">
        <v>17</v>
      </c>
      <c r="AB118">
        <f t="shared" si="7"/>
        <v>64</v>
      </c>
      <c r="AC118">
        <f t="shared" si="8"/>
        <v>81</v>
      </c>
      <c r="AD118">
        <f t="shared" si="2"/>
        <v>79.012345679012341</v>
      </c>
      <c r="AE118">
        <v>8</v>
      </c>
      <c r="AF118">
        <v>22</v>
      </c>
      <c r="AG118">
        <v>3</v>
      </c>
      <c r="AH118">
        <v>21</v>
      </c>
      <c r="AI118">
        <v>2</v>
      </c>
      <c r="AJ118">
        <v>21</v>
      </c>
      <c r="AK118">
        <v>0</v>
      </c>
      <c r="AL118">
        <v>17</v>
      </c>
      <c r="AO118">
        <f t="shared" ref="AO118:AO130" si="11">AE118+AI118+AG118+AK118+AM118</f>
        <v>13</v>
      </c>
      <c r="AP118">
        <f t="shared" ref="AP118:AP130" si="12">AF118+AH118+AJ118+AL118+AN118</f>
        <v>81</v>
      </c>
      <c r="AQ118">
        <f t="shared" ref="AQ118:AQ281" si="13">(AO118/AP118)*100</f>
        <v>16.049382716049383</v>
      </c>
    </row>
    <row r="119" spans="1:43" ht="15.75" customHeight="1" x14ac:dyDescent="0.25">
      <c r="A119" s="1">
        <v>42237</v>
      </c>
      <c r="B119">
        <v>33</v>
      </c>
      <c r="C119">
        <v>181</v>
      </c>
      <c r="D119">
        <v>2748</v>
      </c>
      <c r="E119">
        <v>2748</v>
      </c>
      <c r="F119" t="s">
        <v>84</v>
      </c>
      <c r="H119">
        <v>55</v>
      </c>
      <c r="I119">
        <v>60</v>
      </c>
      <c r="J119">
        <v>90</v>
      </c>
      <c r="K119">
        <v>155</v>
      </c>
      <c r="L119">
        <v>83</v>
      </c>
      <c r="M119" t="s">
        <v>63</v>
      </c>
      <c r="R119">
        <v>22</v>
      </c>
      <c r="S119">
        <v>22</v>
      </c>
      <c r="T119">
        <v>21</v>
      </c>
      <c r="U119">
        <v>21</v>
      </c>
      <c r="V119">
        <v>21</v>
      </c>
      <c r="W119">
        <v>21</v>
      </c>
      <c r="X119">
        <v>0</v>
      </c>
      <c r="Y119">
        <v>13</v>
      </c>
      <c r="AB119">
        <f t="shared" si="7"/>
        <v>64</v>
      </c>
      <c r="AC119">
        <f t="shared" si="8"/>
        <v>77</v>
      </c>
      <c r="AD119">
        <f t="shared" si="2"/>
        <v>83.116883116883116</v>
      </c>
      <c r="AE119">
        <v>8</v>
      </c>
      <c r="AF119">
        <v>22</v>
      </c>
      <c r="AG119">
        <v>4</v>
      </c>
      <c r="AH119">
        <v>21</v>
      </c>
      <c r="AI119">
        <v>4</v>
      </c>
      <c r="AJ119">
        <v>21</v>
      </c>
      <c r="AK119">
        <v>0</v>
      </c>
      <c r="AL119">
        <v>13</v>
      </c>
      <c r="AO119">
        <f t="shared" si="11"/>
        <v>16</v>
      </c>
      <c r="AP119">
        <f t="shared" si="12"/>
        <v>77</v>
      </c>
      <c r="AQ119">
        <f t="shared" si="13"/>
        <v>20.779220779220779</v>
      </c>
    </row>
    <row r="120" spans="1:43" ht="15.75" customHeight="1" x14ac:dyDescent="0.25">
      <c r="A120" s="1">
        <v>42237</v>
      </c>
      <c r="B120">
        <v>33</v>
      </c>
      <c r="C120">
        <v>182</v>
      </c>
      <c r="D120" t="s">
        <v>85</v>
      </c>
      <c r="E120" t="s">
        <v>86</v>
      </c>
      <c r="F120" t="s">
        <v>87</v>
      </c>
      <c r="H120">
        <v>50</v>
      </c>
      <c r="I120">
        <v>45</v>
      </c>
      <c r="J120">
        <v>90</v>
      </c>
      <c r="K120">
        <v>29</v>
      </c>
      <c r="L120">
        <v>117</v>
      </c>
      <c r="M120">
        <v>27</v>
      </c>
      <c r="R120">
        <v>23</v>
      </c>
      <c r="S120">
        <v>23</v>
      </c>
      <c r="T120">
        <v>22</v>
      </c>
      <c r="U120">
        <v>22</v>
      </c>
      <c r="V120">
        <v>22</v>
      </c>
      <c r="W120">
        <v>22</v>
      </c>
      <c r="X120">
        <v>0</v>
      </c>
      <c r="Y120">
        <v>15</v>
      </c>
      <c r="AB120">
        <f t="shared" si="7"/>
        <v>67</v>
      </c>
      <c r="AC120">
        <f t="shared" si="8"/>
        <v>82</v>
      </c>
      <c r="AD120">
        <f t="shared" si="2"/>
        <v>81.707317073170728</v>
      </c>
      <c r="AE120">
        <v>5</v>
      </c>
      <c r="AF120">
        <v>23</v>
      </c>
      <c r="AG120">
        <v>10</v>
      </c>
      <c r="AH120">
        <v>22</v>
      </c>
      <c r="AI120">
        <v>6</v>
      </c>
      <c r="AJ120">
        <v>22</v>
      </c>
      <c r="AK120">
        <v>0</v>
      </c>
      <c r="AL120">
        <v>15</v>
      </c>
      <c r="AO120">
        <f t="shared" si="11"/>
        <v>21</v>
      </c>
      <c r="AP120">
        <f t="shared" si="12"/>
        <v>82</v>
      </c>
      <c r="AQ120">
        <f t="shared" si="13"/>
        <v>25.609756097560975</v>
      </c>
    </row>
    <row r="121" spans="1:43" ht="15.75" customHeight="1" x14ac:dyDescent="0.25">
      <c r="A121" s="1">
        <v>42237</v>
      </c>
      <c r="B121">
        <v>33</v>
      </c>
      <c r="C121">
        <v>183</v>
      </c>
      <c r="D121" t="s">
        <v>70</v>
      </c>
      <c r="E121" t="s">
        <v>147</v>
      </c>
      <c r="F121" t="s">
        <v>72</v>
      </c>
      <c r="H121">
        <v>70</v>
      </c>
      <c r="I121">
        <v>60</v>
      </c>
      <c r="J121">
        <v>90</v>
      </c>
      <c r="K121">
        <v>30.5</v>
      </c>
      <c r="L121">
        <v>164</v>
      </c>
      <c r="M121">
        <v>74</v>
      </c>
      <c r="R121">
        <v>20</v>
      </c>
      <c r="S121">
        <v>20</v>
      </c>
      <c r="T121">
        <v>20</v>
      </c>
      <c r="U121">
        <v>20</v>
      </c>
      <c r="V121">
        <v>19</v>
      </c>
      <c r="W121">
        <v>19</v>
      </c>
      <c r="X121">
        <v>0</v>
      </c>
      <c r="Y121">
        <v>21</v>
      </c>
      <c r="AB121">
        <f t="shared" si="7"/>
        <v>59</v>
      </c>
      <c r="AC121">
        <f t="shared" si="8"/>
        <v>80</v>
      </c>
      <c r="AD121">
        <f t="shared" si="2"/>
        <v>73.75</v>
      </c>
      <c r="AE121">
        <v>1</v>
      </c>
      <c r="AF121">
        <v>20</v>
      </c>
      <c r="AG121">
        <v>1</v>
      </c>
      <c r="AH121">
        <v>20</v>
      </c>
      <c r="AI121">
        <v>4</v>
      </c>
      <c r="AJ121">
        <v>19</v>
      </c>
      <c r="AK121">
        <v>0</v>
      </c>
      <c r="AL121">
        <v>22</v>
      </c>
      <c r="AO121">
        <f t="shared" si="11"/>
        <v>6</v>
      </c>
      <c r="AP121">
        <f t="shared" si="12"/>
        <v>81</v>
      </c>
      <c r="AQ121">
        <f t="shared" si="13"/>
        <v>7.4074074074074066</v>
      </c>
    </row>
    <row r="122" spans="1:43" ht="15.75" customHeight="1" x14ac:dyDescent="0.25">
      <c r="A122" s="1">
        <v>42237</v>
      </c>
      <c r="B122">
        <v>33</v>
      </c>
      <c r="C122">
        <v>184</v>
      </c>
      <c r="D122" t="s">
        <v>61</v>
      </c>
      <c r="E122" t="s">
        <v>67</v>
      </c>
      <c r="F122" t="s">
        <v>68</v>
      </c>
      <c r="H122">
        <v>65</v>
      </c>
      <c r="I122">
        <v>45</v>
      </c>
      <c r="J122">
        <v>90</v>
      </c>
      <c r="K122">
        <v>63.5</v>
      </c>
      <c r="L122">
        <v>257</v>
      </c>
      <c r="M122">
        <v>167</v>
      </c>
      <c r="R122">
        <v>21</v>
      </c>
      <c r="S122">
        <v>21</v>
      </c>
      <c r="T122">
        <v>21</v>
      </c>
      <c r="U122">
        <v>21</v>
      </c>
      <c r="V122">
        <v>20</v>
      </c>
      <c r="W122">
        <v>20</v>
      </c>
      <c r="X122">
        <v>0</v>
      </c>
      <c r="Y122">
        <v>19</v>
      </c>
      <c r="AB122">
        <f t="shared" si="7"/>
        <v>62</v>
      </c>
      <c r="AC122">
        <f t="shared" si="8"/>
        <v>81</v>
      </c>
      <c r="AD122">
        <f t="shared" si="2"/>
        <v>76.543209876543202</v>
      </c>
      <c r="AE122">
        <v>9</v>
      </c>
      <c r="AF122">
        <v>22</v>
      </c>
      <c r="AG122">
        <v>9</v>
      </c>
      <c r="AH122">
        <v>20</v>
      </c>
      <c r="AI122">
        <v>7</v>
      </c>
      <c r="AJ122">
        <v>20</v>
      </c>
      <c r="AK122">
        <v>0</v>
      </c>
      <c r="AL122">
        <v>19</v>
      </c>
      <c r="AO122">
        <f t="shared" si="11"/>
        <v>25</v>
      </c>
      <c r="AP122">
        <f t="shared" si="12"/>
        <v>81</v>
      </c>
      <c r="AQ122">
        <f t="shared" si="13"/>
        <v>30.864197530864196</v>
      </c>
    </row>
    <row r="123" spans="1:43" ht="15.75" customHeight="1" x14ac:dyDescent="0.25">
      <c r="A123" s="1">
        <v>42237</v>
      </c>
      <c r="B123">
        <v>33</v>
      </c>
      <c r="C123">
        <v>185</v>
      </c>
      <c r="D123" t="s">
        <v>110</v>
      </c>
      <c r="E123" t="s">
        <v>111</v>
      </c>
      <c r="F123" t="s">
        <v>112</v>
      </c>
      <c r="H123">
        <v>60</v>
      </c>
      <c r="I123">
        <v>70</v>
      </c>
      <c r="J123">
        <v>90</v>
      </c>
      <c r="K123">
        <v>52.5</v>
      </c>
      <c r="L123">
        <v>330</v>
      </c>
      <c r="M123">
        <v>240</v>
      </c>
      <c r="R123">
        <v>21</v>
      </c>
      <c r="S123">
        <v>21</v>
      </c>
      <c r="T123">
        <v>21</v>
      </c>
      <c r="U123">
        <v>21</v>
      </c>
      <c r="V123">
        <v>21</v>
      </c>
      <c r="W123">
        <v>21</v>
      </c>
      <c r="X123">
        <v>0</v>
      </c>
      <c r="Y123">
        <v>23</v>
      </c>
      <c r="AB123">
        <f t="shared" si="7"/>
        <v>63</v>
      </c>
      <c r="AC123">
        <f t="shared" si="8"/>
        <v>86</v>
      </c>
      <c r="AD123">
        <f t="shared" si="2"/>
        <v>73.255813953488371</v>
      </c>
      <c r="AE123">
        <v>1</v>
      </c>
      <c r="AF123">
        <v>21</v>
      </c>
      <c r="AG123">
        <v>1</v>
      </c>
      <c r="AH123">
        <v>21</v>
      </c>
      <c r="AI123">
        <v>2</v>
      </c>
      <c r="AJ123">
        <v>20</v>
      </c>
      <c r="AK123">
        <v>0</v>
      </c>
      <c r="AL123">
        <v>23</v>
      </c>
      <c r="AO123">
        <f t="shared" si="11"/>
        <v>4</v>
      </c>
      <c r="AP123">
        <f t="shared" si="12"/>
        <v>85</v>
      </c>
      <c r="AQ123">
        <f t="shared" si="13"/>
        <v>4.7058823529411766</v>
      </c>
    </row>
    <row r="124" spans="1:43" ht="15.75" customHeight="1" x14ac:dyDescent="0.25">
      <c r="A124" s="1">
        <v>42237</v>
      </c>
      <c r="B124">
        <v>33</v>
      </c>
      <c r="C124">
        <v>186</v>
      </c>
      <c r="D124" t="s">
        <v>122</v>
      </c>
      <c r="E124" t="s">
        <v>124</v>
      </c>
      <c r="F124" t="s">
        <v>151</v>
      </c>
      <c r="H124">
        <v>20</v>
      </c>
      <c r="I124">
        <v>50</v>
      </c>
      <c r="J124">
        <v>90</v>
      </c>
      <c r="K124">
        <v>31.5</v>
      </c>
      <c r="L124">
        <v>141</v>
      </c>
      <c r="M124">
        <v>51</v>
      </c>
      <c r="R124">
        <v>19</v>
      </c>
      <c r="S124">
        <v>19</v>
      </c>
      <c r="T124">
        <v>19</v>
      </c>
      <c r="U124">
        <v>19</v>
      </c>
      <c r="V124">
        <v>19</v>
      </c>
      <c r="W124">
        <v>19</v>
      </c>
      <c r="X124">
        <v>0</v>
      </c>
      <c r="Y124">
        <v>22</v>
      </c>
      <c r="AB124">
        <f t="shared" si="7"/>
        <v>57</v>
      </c>
      <c r="AC124">
        <f t="shared" si="8"/>
        <v>79</v>
      </c>
      <c r="AD124">
        <f t="shared" si="2"/>
        <v>72.151898734177209</v>
      </c>
      <c r="AE124">
        <v>3</v>
      </c>
      <c r="AF124">
        <v>19</v>
      </c>
      <c r="AG124">
        <v>4</v>
      </c>
      <c r="AH124">
        <v>19</v>
      </c>
      <c r="AI124">
        <v>0</v>
      </c>
      <c r="AJ124">
        <v>19</v>
      </c>
      <c r="AK124">
        <v>0</v>
      </c>
      <c r="AL124">
        <v>22</v>
      </c>
      <c r="AO124">
        <f t="shared" si="11"/>
        <v>7</v>
      </c>
      <c r="AP124">
        <f t="shared" si="12"/>
        <v>79</v>
      </c>
      <c r="AQ124">
        <f t="shared" si="13"/>
        <v>8.8607594936708853</v>
      </c>
    </row>
    <row r="125" spans="1:43" ht="15.75" customHeight="1" x14ac:dyDescent="0.25">
      <c r="A125" s="1">
        <v>42237</v>
      </c>
      <c r="B125">
        <v>33</v>
      </c>
      <c r="C125">
        <v>187</v>
      </c>
      <c r="D125" t="s">
        <v>79</v>
      </c>
      <c r="E125" t="s">
        <v>127</v>
      </c>
      <c r="F125" t="s">
        <v>82</v>
      </c>
      <c r="H125">
        <v>45</v>
      </c>
      <c r="I125">
        <v>75</v>
      </c>
      <c r="J125">
        <v>90</v>
      </c>
      <c r="K125">
        <v>47</v>
      </c>
      <c r="L125">
        <v>317</v>
      </c>
      <c r="M125">
        <v>227</v>
      </c>
      <c r="R125">
        <v>17</v>
      </c>
      <c r="S125">
        <v>17</v>
      </c>
      <c r="T125">
        <v>17</v>
      </c>
      <c r="U125">
        <v>17</v>
      </c>
      <c r="V125">
        <v>18</v>
      </c>
      <c r="W125">
        <v>18</v>
      </c>
      <c r="X125">
        <v>0</v>
      </c>
      <c r="Y125">
        <v>28</v>
      </c>
      <c r="AB125">
        <f t="shared" si="7"/>
        <v>52</v>
      </c>
      <c r="AC125">
        <f t="shared" si="8"/>
        <v>80</v>
      </c>
      <c r="AD125">
        <f t="shared" si="2"/>
        <v>65</v>
      </c>
      <c r="AE125">
        <v>2</v>
      </c>
      <c r="AF125">
        <v>17</v>
      </c>
      <c r="AG125">
        <v>1</v>
      </c>
      <c r="AH125">
        <v>15</v>
      </c>
      <c r="AI125">
        <v>2</v>
      </c>
      <c r="AJ125">
        <v>18</v>
      </c>
      <c r="AK125">
        <v>0</v>
      </c>
      <c r="AL125">
        <v>28</v>
      </c>
      <c r="AO125">
        <f t="shared" si="11"/>
        <v>5</v>
      </c>
      <c r="AP125">
        <f t="shared" si="12"/>
        <v>78</v>
      </c>
      <c r="AQ125">
        <f t="shared" si="13"/>
        <v>6.4102564102564097</v>
      </c>
    </row>
    <row r="126" spans="1:43" ht="15.75" customHeight="1" x14ac:dyDescent="0.25">
      <c r="A126" s="1">
        <v>42237</v>
      </c>
      <c r="B126">
        <v>33</v>
      </c>
      <c r="C126">
        <v>188</v>
      </c>
      <c r="D126" t="s">
        <v>90</v>
      </c>
      <c r="E126" t="s">
        <v>92</v>
      </c>
      <c r="F126" t="s">
        <v>101</v>
      </c>
      <c r="H126">
        <v>55</v>
      </c>
      <c r="I126">
        <v>70</v>
      </c>
      <c r="J126">
        <v>90</v>
      </c>
      <c r="K126">
        <v>40.5</v>
      </c>
      <c r="L126">
        <v>255</v>
      </c>
      <c r="M126">
        <v>165</v>
      </c>
      <c r="R126">
        <v>20</v>
      </c>
      <c r="S126">
        <v>20</v>
      </c>
      <c r="T126">
        <v>21</v>
      </c>
      <c r="U126">
        <v>21</v>
      </c>
      <c r="V126">
        <v>21</v>
      </c>
      <c r="W126">
        <v>21</v>
      </c>
      <c r="X126">
        <v>0</v>
      </c>
      <c r="Y126">
        <v>16</v>
      </c>
      <c r="AB126">
        <f t="shared" si="7"/>
        <v>62</v>
      </c>
      <c r="AC126">
        <f t="shared" si="8"/>
        <v>78</v>
      </c>
      <c r="AD126">
        <f t="shared" si="2"/>
        <v>79.487179487179489</v>
      </c>
      <c r="AE126">
        <v>4</v>
      </c>
      <c r="AF126">
        <v>20</v>
      </c>
      <c r="AG126">
        <v>4</v>
      </c>
      <c r="AH126">
        <v>21</v>
      </c>
      <c r="AI126">
        <v>2</v>
      </c>
      <c r="AJ126">
        <v>21</v>
      </c>
      <c r="AK126">
        <v>0</v>
      </c>
      <c r="AL126">
        <v>16</v>
      </c>
      <c r="AO126">
        <f t="shared" si="11"/>
        <v>10</v>
      </c>
      <c r="AP126">
        <f t="shared" si="12"/>
        <v>78</v>
      </c>
      <c r="AQ126">
        <f t="shared" si="13"/>
        <v>12.820512820512819</v>
      </c>
    </row>
    <row r="127" spans="1:43" ht="15.75" customHeight="1" x14ac:dyDescent="0.25">
      <c r="A127" s="1">
        <v>42237</v>
      </c>
      <c r="B127">
        <v>33</v>
      </c>
      <c r="C127">
        <v>189</v>
      </c>
      <c r="D127" t="s">
        <v>118</v>
      </c>
      <c r="E127" t="s">
        <v>119</v>
      </c>
      <c r="F127" t="s">
        <v>120</v>
      </c>
      <c r="H127">
        <v>70</v>
      </c>
      <c r="I127">
        <v>70</v>
      </c>
      <c r="J127">
        <v>90</v>
      </c>
      <c r="K127">
        <v>24</v>
      </c>
      <c r="L127">
        <v>151</v>
      </c>
      <c r="M127">
        <v>61</v>
      </c>
      <c r="R127">
        <v>24</v>
      </c>
      <c r="S127">
        <v>24</v>
      </c>
      <c r="T127">
        <v>23</v>
      </c>
      <c r="U127">
        <v>23</v>
      </c>
      <c r="V127">
        <v>23</v>
      </c>
      <c r="W127">
        <v>23</v>
      </c>
      <c r="X127">
        <v>0</v>
      </c>
      <c r="Y127">
        <v>11</v>
      </c>
      <c r="AB127">
        <f t="shared" si="7"/>
        <v>70</v>
      </c>
      <c r="AC127">
        <f t="shared" si="8"/>
        <v>81</v>
      </c>
      <c r="AD127">
        <f t="shared" si="2"/>
        <v>86.419753086419746</v>
      </c>
      <c r="AE127">
        <v>7</v>
      </c>
      <c r="AF127">
        <v>24</v>
      </c>
      <c r="AG127">
        <v>7</v>
      </c>
      <c r="AH127">
        <v>23</v>
      </c>
      <c r="AI127">
        <v>4</v>
      </c>
      <c r="AJ127">
        <v>23</v>
      </c>
      <c r="AK127">
        <v>0</v>
      </c>
      <c r="AL127">
        <v>11</v>
      </c>
      <c r="AO127">
        <f t="shared" si="11"/>
        <v>18</v>
      </c>
      <c r="AP127">
        <f t="shared" si="12"/>
        <v>81</v>
      </c>
      <c r="AQ127">
        <f t="shared" si="13"/>
        <v>22.222222222222221</v>
      </c>
    </row>
    <row r="128" spans="1:43" ht="15.75" customHeight="1" x14ac:dyDescent="0.25">
      <c r="A128" s="1">
        <v>42237</v>
      </c>
      <c r="B128">
        <v>33</v>
      </c>
      <c r="C128">
        <v>190</v>
      </c>
      <c r="D128" t="s">
        <v>90</v>
      </c>
      <c r="E128" t="s">
        <v>93</v>
      </c>
      <c r="F128" t="s">
        <v>101</v>
      </c>
      <c r="H128">
        <v>75</v>
      </c>
      <c r="I128">
        <v>60</v>
      </c>
      <c r="J128">
        <v>90</v>
      </c>
      <c r="K128">
        <v>38.5</v>
      </c>
      <c r="L128">
        <v>242</v>
      </c>
      <c r="M128">
        <v>152</v>
      </c>
      <c r="R128">
        <v>22</v>
      </c>
      <c r="S128">
        <v>22</v>
      </c>
      <c r="T128">
        <v>23</v>
      </c>
      <c r="U128">
        <v>23</v>
      </c>
      <c r="V128">
        <v>23</v>
      </c>
      <c r="W128">
        <v>23</v>
      </c>
      <c r="X128">
        <v>0</v>
      </c>
      <c r="Y128">
        <v>16</v>
      </c>
      <c r="AB128">
        <f t="shared" si="7"/>
        <v>68</v>
      </c>
      <c r="AC128">
        <f t="shared" si="8"/>
        <v>84</v>
      </c>
      <c r="AD128">
        <f t="shared" si="2"/>
        <v>80.952380952380949</v>
      </c>
      <c r="AE128">
        <v>5</v>
      </c>
      <c r="AF128">
        <v>22</v>
      </c>
      <c r="AG128">
        <v>6</v>
      </c>
      <c r="AH128">
        <v>23</v>
      </c>
      <c r="AI128">
        <v>9</v>
      </c>
      <c r="AJ128">
        <v>23</v>
      </c>
      <c r="AK128">
        <v>0</v>
      </c>
      <c r="AL128">
        <v>16</v>
      </c>
      <c r="AO128">
        <f t="shared" si="11"/>
        <v>20</v>
      </c>
      <c r="AP128">
        <f t="shared" si="12"/>
        <v>84</v>
      </c>
      <c r="AQ128">
        <f t="shared" si="13"/>
        <v>23.809523809523807</v>
      </c>
    </row>
    <row r="129" spans="1:43" ht="15.75" customHeight="1" x14ac:dyDescent="0.25">
      <c r="A129" s="1"/>
      <c r="C129" t="s">
        <v>155</v>
      </c>
      <c r="F129" t="s">
        <v>208</v>
      </c>
      <c r="R129">
        <v>140</v>
      </c>
      <c r="S129">
        <v>140</v>
      </c>
      <c r="T129">
        <v>19</v>
      </c>
      <c r="U129">
        <v>19</v>
      </c>
      <c r="V129">
        <v>18</v>
      </c>
      <c r="W129">
        <v>18</v>
      </c>
      <c r="X129">
        <v>0</v>
      </c>
      <c r="Y129">
        <v>48</v>
      </c>
      <c r="AB129">
        <f t="shared" si="7"/>
        <v>177</v>
      </c>
      <c r="AC129">
        <f t="shared" si="8"/>
        <v>225</v>
      </c>
      <c r="AD129">
        <f t="shared" si="2"/>
        <v>78.666666666666657</v>
      </c>
      <c r="AE129">
        <v>59</v>
      </c>
      <c r="AF129">
        <v>177</v>
      </c>
      <c r="AK129">
        <v>0</v>
      </c>
      <c r="AL129">
        <v>48</v>
      </c>
      <c r="AO129">
        <f t="shared" si="11"/>
        <v>59</v>
      </c>
      <c r="AP129">
        <f t="shared" si="12"/>
        <v>225</v>
      </c>
      <c r="AQ129">
        <f t="shared" si="13"/>
        <v>26.222222222222225</v>
      </c>
    </row>
    <row r="130" spans="1:43" ht="15.75" customHeight="1" x14ac:dyDescent="0.25">
      <c r="A130" s="1">
        <v>42244</v>
      </c>
      <c r="B130">
        <v>34</v>
      </c>
      <c r="C130">
        <v>191</v>
      </c>
      <c r="D130" t="s">
        <v>43</v>
      </c>
      <c r="E130">
        <v>1305</v>
      </c>
      <c r="F130" t="s">
        <v>43</v>
      </c>
      <c r="H130">
        <v>80</v>
      </c>
      <c r="I130">
        <v>65</v>
      </c>
      <c r="J130">
        <v>90</v>
      </c>
      <c r="K130">
        <v>49</v>
      </c>
      <c r="L130">
        <v>286</v>
      </c>
      <c r="M130">
        <v>197</v>
      </c>
      <c r="R130">
        <v>20</v>
      </c>
      <c r="S130">
        <v>20</v>
      </c>
      <c r="T130">
        <v>20</v>
      </c>
      <c r="U130">
        <v>20</v>
      </c>
      <c r="V130">
        <v>20</v>
      </c>
      <c r="W130">
        <v>20</v>
      </c>
      <c r="X130">
        <v>0</v>
      </c>
      <c r="Y130">
        <v>18</v>
      </c>
      <c r="AB130">
        <f t="shared" ref="AB130:AB193" si="14">(R130+T130+V130+X130+Z130)</f>
        <v>60</v>
      </c>
      <c r="AC130">
        <f t="shared" ref="AC130:AC193" si="15">S130+U130+W130+Y130+AA130</f>
        <v>78</v>
      </c>
      <c r="AD130">
        <f t="shared" si="2"/>
        <v>76.923076923076934</v>
      </c>
      <c r="AE130">
        <v>4</v>
      </c>
      <c r="AF130">
        <v>20</v>
      </c>
      <c r="AG130">
        <v>8</v>
      </c>
      <c r="AH130">
        <v>20</v>
      </c>
      <c r="AI130">
        <v>4</v>
      </c>
      <c r="AJ130">
        <v>20</v>
      </c>
      <c r="AK130">
        <v>0</v>
      </c>
      <c r="AL130">
        <v>19</v>
      </c>
      <c r="AO130">
        <f t="shared" si="11"/>
        <v>16</v>
      </c>
      <c r="AP130">
        <f t="shared" si="12"/>
        <v>79</v>
      </c>
      <c r="AQ130">
        <f t="shared" si="13"/>
        <v>20.253164556962027</v>
      </c>
    </row>
    <row r="131" spans="1:43" ht="15.75" customHeight="1" x14ac:dyDescent="0.25">
      <c r="A131" s="1">
        <v>42244</v>
      </c>
      <c r="B131">
        <v>34</v>
      </c>
      <c r="C131">
        <v>192</v>
      </c>
      <c r="D131" t="s">
        <v>122</v>
      </c>
      <c r="E131" t="s">
        <v>123</v>
      </c>
      <c r="F131" t="s">
        <v>151</v>
      </c>
      <c r="H131">
        <v>60</v>
      </c>
      <c r="I131">
        <v>55</v>
      </c>
      <c r="J131">
        <v>90</v>
      </c>
      <c r="K131">
        <v>16.5</v>
      </c>
      <c r="L131">
        <v>81.599999999999994</v>
      </c>
      <c r="M131" t="s">
        <v>63</v>
      </c>
      <c r="R131">
        <v>17</v>
      </c>
      <c r="S131">
        <v>17</v>
      </c>
      <c r="T131">
        <v>17</v>
      </c>
      <c r="U131">
        <v>17</v>
      </c>
      <c r="V131">
        <v>17</v>
      </c>
      <c r="W131">
        <v>17</v>
      </c>
      <c r="X131">
        <v>0</v>
      </c>
      <c r="Y131">
        <v>25</v>
      </c>
      <c r="AB131">
        <f t="shared" si="14"/>
        <v>51</v>
      </c>
      <c r="AC131">
        <f t="shared" si="15"/>
        <v>76</v>
      </c>
      <c r="AD131">
        <f t="shared" si="2"/>
        <v>67.10526315789474</v>
      </c>
      <c r="AE131">
        <v>6</v>
      </c>
      <c r="AF131">
        <v>18</v>
      </c>
      <c r="AG131">
        <v>4</v>
      </c>
      <c r="AH131">
        <v>18</v>
      </c>
      <c r="AI131">
        <v>1</v>
      </c>
      <c r="AJ131">
        <v>18</v>
      </c>
      <c r="AK131">
        <v>0</v>
      </c>
      <c r="AL131">
        <v>21</v>
      </c>
      <c r="AO131">
        <f>AE132+AI132+AG132+AK132+AM131</f>
        <v>19</v>
      </c>
      <c r="AP131">
        <f>AF132+AH132+AJ132+AL132+AN131</f>
        <v>75</v>
      </c>
      <c r="AQ131">
        <f t="shared" si="13"/>
        <v>25.333333333333336</v>
      </c>
    </row>
    <row r="132" spans="1:43" ht="15.75" customHeight="1" x14ac:dyDescent="0.25">
      <c r="A132" s="1">
        <v>42244</v>
      </c>
      <c r="B132">
        <v>34</v>
      </c>
      <c r="C132">
        <v>193</v>
      </c>
      <c r="D132" t="s">
        <v>76</v>
      </c>
      <c r="E132" t="s">
        <v>96</v>
      </c>
      <c r="F132" t="s">
        <v>78</v>
      </c>
      <c r="H132">
        <v>65</v>
      </c>
      <c r="I132">
        <v>75</v>
      </c>
      <c r="J132">
        <v>90</v>
      </c>
      <c r="K132">
        <v>35</v>
      </c>
      <c r="L132">
        <v>236</v>
      </c>
      <c r="M132">
        <v>146</v>
      </c>
      <c r="R132">
        <v>18</v>
      </c>
      <c r="S132">
        <v>18</v>
      </c>
      <c r="T132">
        <v>18</v>
      </c>
      <c r="U132">
        <v>18</v>
      </c>
      <c r="V132">
        <v>18</v>
      </c>
      <c r="W132">
        <v>18</v>
      </c>
      <c r="X132">
        <v>0</v>
      </c>
      <c r="Y132">
        <v>21</v>
      </c>
      <c r="AB132">
        <f t="shared" si="14"/>
        <v>54</v>
      </c>
      <c r="AC132">
        <f t="shared" si="15"/>
        <v>75</v>
      </c>
      <c r="AD132">
        <f t="shared" si="2"/>
        <v>72</v>
      </c>
      <c r="AE132">
        <v>7</v>
      </c>
      <c r="AF132">
        <v>17</v>
      </c>
      <c r="AG132">
        <v>8</v>
      </c>
      <c r="AH132">
        <v>17</v>
      </c>
      <c r="AI132">
        <v>4</v>
      </c>
      <c r="AJ132">
        <v>16</v>
      </c>
      <c r="AK132">
        <v>0</v>
      </c>
      <c r="AL132">
        <v>25</v>
      </c>
      <c r="AO132">
        <f>AE131+AI131+AG131+AK131+AM132</f>
        <v>11</v>
      </c>
      <c r="AP132">
        <f>AF131+AH131+AJ131+AL131+AN132</f>
        <v>75</v>
      </c>
      <c r="AQ132">
        <f t="shared" si="13"/>
        <v>14.666666666666666</v>
      </c>
    </row>
    <row r="133" spans="1:43" ht="15.75" customHeight="1" x14ac:dyDescent="0.25">
      <c r="A133" s="1">
        <v>42244</v>
      </c>
      <c r="B133">
        <v>34</v>
      </c>
      <c r="C133">
        <v>194</v>
      </c>
      <c r="D133" t="s">
        <v>90</v>
      </c>
      <c r="E133" t="s">
        <v>98</v>
      </c>
      <c r="F133" t="s">
        <v>101</v>
      </c>
      <c r="H133">
        <v>75</v>
      </c>
      <c r="I133">
        <v>55</v>
      </c>
      <c r="J133">
        <v>90</v>
      </c>
      <c r="K133">
        <v>24.5</v>
      </c>
      <c r="L133">
        <v>121.2</v>
      </c>
      <c r="M133">
        <v>31.2</v>
      </c>
      <c r="R133">
        <v>23</v>
      </c>
      <c r="S133">
        <v>23</v>
      </c>
      <c r="T133">
        <v>23</v>
      </c>
      <c r="U133">
        <v>23</v>
      </c>
      <c r="V133">
        <v>22</v>
      </c>
      <c r="W133">
        <v>22</v>
      </c>
      <c r="X133">
        <v>0</v>
      </c>
      <c r="Y133">
        <v>26</v>
      </c>
      <c r="AB133">
        <f t="shared" si="14"/>
        <v>68</v>
      </c>
      <c r="AC133">
        <f t="shared" si="15"/>
        <v>94</v>
      </c>
      <c r="AD133">
        <f t="shared" si="2"/>
        <v>72.340425531914903</v>
      </c>
      <c r="AE133">
        <v>8</v>
      </c>
      <c r="AF133">
        <v>23</v>
      </c>
      <c r="AG133">
        <v>6</v>
      </c>
      <c r="AH133">
        <v>23</v>
      </c>
      <c r="AI133">
        <v>7</v>
      </c>
      <c r="AJ133">
        <v>22</v>
      </c>
      <c r="AK133">
        <v>0</v>
      </c>
      <c r="AL133">
        <v>26</v>
      </c>
      <c r="AO133">
        <f t="shared" ref="AO133:AO281" si="16">AE133+AI133+AG133+AK133+AM133</f>
        <v>21</v>
      </c>
      <c r="AP133">
        <f t="shared" ref="AP133:AP281" si="17">AF133+AH133+AJ133+AL133+AN133</f>
        <v>94</v>
      </c>
      <c r="AQ133">
        <f t="shared" si="13"/>
        <v>22.340425531914892</v>
      </c>
    </row>
    <row r="134" spans="1:43" ht="15.75" customHeight="1" x14ac:dyDescent="0.25">
      <c r="A134" s="1">
        <v>42244</v>
      </c>
      <c r="B134">
        <v>34</v>
      </c>
      <c r="C134">
        <v>195</v>
      </c>
      <c r="D134" t="s">
        <v>89</v>
      </c>
      <c r="E134">
        <v>101011</v>
      </c>
      <c r="F134" t="s">
        <v>89</v>
      </c>
      <c r="H134">
        <v>60</v>
      </c>
      <c r="I134">
        <v>50</v>
      </c>
      <c r="J134">
        <v>90</v>
      </c>
      <c r="K134">
        <v>19.5</v>
      </c>
      <c r="L134">
        <v>87.7</v>
      </c>
      <c r="M134" t="s">
        <v>63</v>
      </c>
      <c r="R134">
        <v>18</v>
      </c>
      <c r="S134">
        <v>18</v>
      </c>
      <c r="T134">
        <v>18</v>
      </c>
      <c r="U134">
        <v>18</v>
      </c>
      <c r="V134">
        <v>18</v>
      </c>
      <c r="W134">
        <v>18</v>
      </c>
      <c r="X134">
        <v>0</v>
      </c>
      <c r="Y134">
        <v>19</v>
      </c>
      <c r="AB134">
        <f t="shared" si="14"/>
        <v>54</v>
      </c>
      <c r="AC134">
        <f t="shared" si="15"/>
        <v>73</v>
      </c>
      <c r="AD134">
        <f t="shared" si="2"/>
        <v>73.972602739726028</v>
      </c>
      <c r="AE134">
        <v>6</v>
      </c>
      <c r="AF134">
        <v>18</v>
      </c>
      <c r="AG134">
        <v>4</v>
      </c>
      <c r="AH134">
        <v>18</v>
      </c>
      <c r="AI134">
        <v>2</v>
      </c>
      <c r="AJ134">
        <v>18</v>
      </c>
      <c r="AK134">
        <v>0</v>
      </c>
      <c r="AL134">
        <v>19</v>
      </c>
      <c r="AO134">
        <f t="shared" si="16"/>
        <v>12</v>
      </c>
      <c r="AP134">
        <f t="shared" si="17"/>
        <v>73</v>
      </c>
      <c r="AQ134">
        <f t="shared" si="13"/>
        <v>16.43835616438356</v>
      </c>
    </row>
    <row r="135" spans="1:43" ht="15.75" customHeight="1" x14ac:dyDescent="0.25">
      <c r="A135" s="1">
        <v>42244</v>
      </c>
      <c r="B135">
        <v>34</v>
      </c>
      <c r="C135">
        <v>196</v>
      </c>
      <c r="D135" t="s">
        <v>65</v>
      </c>
      <c r="E135">
        <v>100901</v>
      </c>
      <c r="F135" t="s">
        <v>65</v>
      </c>
      <c r="H135">
        <v>50</v>
      </c>
      <c r="I135">
        <v>70</v>
      </c>
      <c r="J135">
        <v>90</v>
      </c>
      <c r="K135">
        <v>35.5</v>
      </c>
      <c r="L135">
        <v>223</v>
      </c>
      <c r="M135">
        <v>134</v>
      </c>
      <c r="R135">
        <v>15</v>
      </c>
      <c r="S135">
        <v>15</v>
      </c>
      <c r="T135">
        <v>15</v>
      </c>
      <c r="U135">
        <v>15</v>
      </c>
      <c r="V135">
        <v>16</v>
      </c>
      <c r="W135">
        <v>16</v>
      </c>
      <c r="X135">
        <v>0</v>
      </c>
      <c r="Y135">
        <v>24</v>
      </c>
      <c r="AB135">
        <f t="shared" si="14"/>
        <v>46</v>
      </c>
      <c r="AC135">
        <f t="shared" si="15"/>
        <v>70</v>
      </c>
      <c r="AD135">
        <f t="shared" si="2"/>
        <v>65.714285714285708</v>
      </c>
      <c r="AE135">
        <v>1</v>
      </c>
      <c r="AF135">
        <v>16</v>
      </c>
      <c r="AG135">
        <v>1</v>
      </c>
      <c r="AH135">
        <v>15</v>
      </c>
      <c r="AI135">
        <v>0</v>
      </c>
      <c r="AJ135">
        <v>16</v>
      </c>
      <c r="AK135">
        <v>0</v>
      </c>
      <c r="AL135">
        <v>23</v>
      </c>
      <c r="AO135">
        <f t="shared" si="16"/>
        <v>2</v>
      </c>
      <c r="AP135">
        <f t="shared" si="17"/>
        <v>70</v>
      </c>
      <c r="AQ135">
        <f t="shared" si="13"/>
        <v>2.8571428571428572</v>
      </c>
    </row>
    <row r="136" spans="1:43" ht="15.75" customHeight="1" x14ac:dyDescent="0.25">
      <c r="A136" s="1">
        <v>42258</v>
      </c>
      <c r="B136">
        <v>35</v>
      </c>
      <c r="C136">
        <v>197</v>
      </c>
      <c r="D136" t="s">
        <v>43</v>
      </c>
      <c r="E136">
        <v>130503</v>
      </c>
      <c r="F136" t="s">
        <v>43</v>
      </c>
      <c r="H136">
        <v>75</v>
      </c>
      <c r="I136">
        <v>70</v>
      </c>
      <c r="J136">
        <v>90</v>
      </c>
      <c r="K136">
        <v>46</v>
      </c>
      <c r="L136">
        <v>289</v>
      </c>
      <c r="M136">
        <v>199</v>
      </c>
      <c r="R136">
        <v>20</v>
      </c>
      <c r="S136">
        <v>20</v>
      </c>
      <c r="T136">
        <v>19</v>
      </c>
      <c r="U136">
        <v>19</v>
      </c>
      <c r="V136">
        <v>19</v>
      </c>
      <c r="W136">
        <v>19</v>
      </c>
      <c r="X136">
        <v>0</v>
      </c>
      <c r="Y136">
        <v>17</v>
      </c>
      <c r="AB136">
        <f t="shared" si="14"/>
        <v>58</v>
      </c>
      <c r="AC136">
        <f t="shared" si="15"/>
        <v>75</v>
      </c>
      <c r="AD136">
        <f t="shared" si="2"/>
        <v>77.333333333333329</v>
      </c>
      <c r="AE136">
        <v>9</v>
      </c>
      <c r="AF136">
        <v>20</v>
      </c>
      <c r="AG136">
        <v>9</v>
      </c>
      <c r="AH136">
        <v>19</v>
      </c>
      <c r="AI136">
        <v>5</v>
      </c>
      <c r="AJ136">
        <v>20</v>
      </c>
      <c r="AK136">
        <v>0</v>
      </c>
      <c r="AL136">
        <v>16</v>
      </c>
      <c r="AO136">
        <f t="shared" si="16"/>
        <v>23</v>
      </c>
      <c r="AP136">
        <f t="shared" si="17"/>
        <v>75</v>
      </c>
      <c r="AQ136">
        <f t="shared" si="13"/>
        <v>30.666666666666664</v>
      </c>
    </row>
    <row r="137" spans="1:43" ht="15.75" customHeight="1" x14ac:dyDescent="0.25">
      <c r="A137" s="1">
        <v>42258</v>
      </c>
      <c r="B137">
        <v>35</v>
      </c>
      <c r="C137">
        <v>198</v>
      </c>
      <c r="D137" t="s">
        <v>64</v>
      </c>
      <c r="E137">
        <v>150213</v>
      </c>
      <c r="F137" t="s">
        <v>64</v>
      </c>
      <c r="H137">
        <v>65</v>
      </c>
      <c r="I137">
        <v>65</v>
      </c>
      <c r="J137">
        <v>90</v>
      </c>
      <c r="K137">
        <v>21</v>
      </c>
      <c r="L137">
        <v>122</v>
      </c>
      <c r="M137">
        <v>32</v>
      </c>
      <c r="R137">
        <v>13</v>
      </c>
      <c r="S137">
        <v>13</v>
      </c>
      <c r="T137">
        <v>13</v>
      </c>
      <c r="U137">
        <v>13</v>
      </c>
      <c r="V137">
        <v>12</v>
      </c>
      <c r="W137">
        <v>12</v>
      </c>
      <c r="X137">
        <v>0</v>
      </c>
      <c r="Y137">
        <v>39</v>
      </c>
      <c r="AB137">
        <f t="shared" si="14"/>
        <v>38</v>
      </c>
      <c r="AC137">
        <f t="shared" si="15"/>
        <v>77</v>
      </c>
      <c r="AD137">
        <f t="shared" si="2"/>
        <v>49.350649350649348</v>
      </c>
      <c r="AE137">
        <v>5</v>
      </c>
      <c r="AF137">
        <v>13</v>
      </c>
      <c r="AG137">
        <v>4</v>
      </c>
      <c r="AH137">
        <v>14</v>
      </c>
      <c r="AI137">
        <v>5</v>
      </c>
      <c r="AJ137">
        <v>12</v>
      </c>
      <c r="AK137">
        <v>0</v>
      </c>
      <c r="AL137">
        <v>38</v>
      </c>
      <c r="AO137">
        <f t="shared" si="16"/>
        <v>14</v>
      </c>
      <c r="AP137">
        <f t="shared" si="17"/>
        <v>77</v>
      </c>
      <c r="AQ137">
        <f t="shared" si="13"/>
        <v>18.181818181818183</v>
      </c>
    </row>
    <row r="138" spans="1:43" ht="15.75" customHeight="1" x14ac:dyDescent="0.25">
      <c r="A138" s="1">
        <v>42258</v>
      </c>
      <c r="B138">
        <v>35</v>
      </c>
      <c r="C138">
        <v>199</v>
      </c>
      <c r="D138" t="s">
        <v>89</v>
      </c>
      <c r="E138">
        <v>101011</v>
      </c>
      <c r="F138" t="s">
        <v>89</v>
      </c>
      <c r="H138">
        <v>45</v>
      </c>
      <c r="I138">
        <v>50</v>
      </c>
      <c r="J138">
        <v>90</v>
      </c>
      <c r="K138">
        <v>13.5</v>
      </c>
      <c r="L138">
        <v>60</v>
      </c>
      <c r="M138" t="s">
        <v>63</v>
      </c>
      <c r="R138">
        <v>19</v>
      </c>
      <c r="S138">
        <v>19</v>
      </c>
      <c r="T138">
        <v>18</v>
      </c>
      <c r="U138">
        <v>18</v>
      </c>
      <c r="V138">
        <v>18</v>
      </c>
      <c r="W138">
        <v>18</v>
      </c>
      <c r="X138">
        <v>0</v>
      </c>
      <c r="Y138">
        <v>20</v>
      </c>
      <c r="AB138">
        <f t="shared" si="14"/>
        <v>55</v>
      </c>
      <c r="AC138">
        <f t="shared" si="15"/>
        <v>75</v>
      </c>
      <c r="AD138">
        <f t="shared" si="2"/>
        <v>73.333333333333329</v>
      </c>
      <c r="AE138">
        <v>9</v>
      </c>
      <c r="AF138">
        <v>19</v>
      </c>
      <c r="AG138">
        <v>6</v>
      </c>
      <c r="AH138">
        <v>18</v>
      </c>
      <c r="AI138">
        <v>5</v>
      </c>
      <c r="AJ138">
        <v>18</v>
      </c>
      <c r="AK138">
        <v>0</v>
      </c>
      <c r="AL138">
        <v>20</v>
      </c>
      <c r="AO138">
        <f t="shared" si="16"/>
        <v>20</v>
      </c>
      <c r="AP138">
        <f t="shared" si="17"/>
        <v>75</v>
      </c>
      <c r="AQ138">
        <f t="shared" si="13"/>
        <v>26.666666666666668</v>
      </c>
    </row>
    <row r="139" spans="1:43" ht="15.75" customHeight="1" x14ac:dyDescent="0.25">
      <c r="A139" s="1">
        <v>42258</v>
      </c>
      <c r="B139">
        <v>35</v>
      </c>
      <c r="C139">
        <v>200</v>
      </c>
      <c r="D139" t="s">
        <v>70</v>
      </c>
      <c r="E139" t="s">
        <v>146</v>
      </c>
      <c r="F139" t="s">
        <v>72</v>
      </c>
      <c r="H139">
        <v>65</v>
      </c>
      <c r="I139">
        <v>75</v>
      </c>
      <c r="J139">
        <v>90</v>
      </c>
      <c r="K139">
        <v>26.5</v>
      </c>
      <c r="L139">
        <v>178.8</v>
      </c>
      <c r="M139">
        <v>88</v>
      </c>
      <c r="R139">
        <v>17</v>
      </c>
      <c r="S139">
        <v>17</v>
      </c>
      <c r="T139">
        <v>17</v>
      </c>
      <c r="U139">
        <v>17</v>
      </c>
      <c r="V139">
        <v>17</v>
      </c>
      <c r="W139">
        <v>17</v>
      </c>
      <c r="X139">
        <v>0</v>
      </c>
      <c r="Y139">
        <v>23</v>
      </c>
      <c r="AB139">
        <f t="shared" si="14"/>
        <v>51</v>
      </c>
      <c r="AC139">
        <f t="shared" si="15"/>
        <v>74</v>
      </c>
      <c r="AD139">
        <f t="shared" si="2"/>
        <v>68.918918918918919</v>
      </c>
      <c r="AE139">
        <v>4</v>
      </c>
      <c r="AF139">
        <v>16</v>
      </c>
      <c r="AG139">
        <v>4</v>
      </c>
      <c r="AH139">
        <v>17</v>
      </c>
      <c r="AI139">
        <v>1</v>
      </c>
      <c r="AJ139">
        <v>17</v>
      </c>
      <c r="AK139">
        <v>0</v>
      </c>
      <c r="AL139">
        <v>26</v>
      </c>
      <c r="AO139">
        <f t="shared" si="16"/>
        <v>9</v>
      </c>
      <c r="AP139">
        <f t="shared" si="17"/>
        <v>76</v>
      </c>
      <c r="AQ139">
        <f t="shared" si="13"/>
        <v>11.842105263157894</v>
      </c>
    </row>
    <row r="140" spans="1:43" ht="15.75" customHeight="1" x14ac:dyDescent="0.25">
      <c r="A140" s="1">
        <v>42258</v>
      </c>
      <c r="B140">
        <v>35</v>
      </c>
      <c r="C140">
        <v>201</v>
      </c>
      <c r="D140" t="s">
        <v>90</v>
      </c>
      <c r="E140" t="s">
        <v>93</v>
      </c>
      <c r="F140" t="s">
        <v>101</v>
      </c>
      <c r="H140">
        <v>60</v>
      </c>
      <c r="I140">
        <v>65</v>
      </c>
      <c r="J140">
        <v>90</v>
      </c>
      <c r="K140">
        <v>73.5</v>
      </c>
      <c r="L140">
        <v>429</v>
      </c>
      <c r="M140">
        <v>339</v>
      </c>
      <c r="R140">
        <v>17</v>
      </c>
      <c r="S140">
        <v>17</v>
      </c>
      <c r="T140">
        <v>16</v>
      </c>
      <c r="U140">
        <v>16</v>
      </c>
      <c r="V140">
        <v>16</v>
      </c>
      <c r="W140">
        <v>16</v>
      </c>
      <c r="X140">
        <v>0</v>
      </c>
      <c r="Y140">
        <v>28</v>
      </c>
      <c r="AB140">
        <f t="shared" si="14"/>
        <v>49</v>
      </c>
      <c r="AC140">
        <f t="shared" si="15"/>
        <v>77</v>
      </c>
      <c r="AD140">
        <f t="shared" si="2"/>
        <v>63.636363636363633</v>
      </c>
      <c r="AE140">
        <v>10</v>
      </c>
      <c r="AF140">
        <v>19</v>
      </c>
      <c r="AG140">
        <v>4</v>
      </c>
      <c r="AH140">
        <v>16</v>
      </c>
      <c r="AI140">
        <v>3</v>
      </c>
      <c r="AJ140">
        <v>16</v>
      </c>
      <c r="AK140">
        <v>0</v>
      </c>
      <c r="AL140">
        <v>26</v>
      </c>
      <c r="AO140">
        <f t="shared" si="16"/>
        <v>17</v>
      </c>
      <c r="AP140">
        <f t="shared" si="17"/>
        <v>77</v>
      </c>
      <c r="AQ140">
        <f t="shared" si="13"/>
        <v>22.077922077922079</v>
      </c>
    </row>
    <row r="141" spans="1:43" ht="15.75" customHeight="1" x14ac:dyDescent="0.25">
      <c r="A141" s="1">
        <v>42258</v>
      </c>
      <c r="B141">
        <v>35</v>
      </c>
      <c r="C141">
        <v>202</v>
      </c>
      <c r="D141" t="s">
        <v>70</v>
      </c>
      <c r="E141" t="s">
        <v>144</v>
      </c>
      <c r="F141" t="s">
        <v>72</v>
      </c>
      <c r="H141">
        <v>50</v>
      </c>
      <c r="I141">
        <v>65</v>
      </c>
      <c r="J141">
        <v>90</v>
      </c>
      <c r="K141">
        <v>73</v>
      </c>
      <c r="L141">
        <v>427</v>
      </c>
      <c r="M141">
        <v>337</v>
      </c>
      <c r="R141">
        <v>18</v>
      </c>
      <c r="S141">
        <v>18</v>
      </c>
      <c r="T141">
        <v>18</v>
      </c>
      <c r="U141">
        <v>18</v>
      </c>
      <c r="V141">
        <v>18</v>
      </c>
      <c r="W141">
        <v>18</v>
      </c>
      <c r="X141">
        <v>0</v>
      </c>
      <c r="Y141">
        <v>22</v>
      </c>
      <c r="AB141">
        <f t="shared" si="14"/>
        <v>54</v>
      </c>
      <c r="AC141">
        <f t="shared" si="15"/>
        <v>76</v>
      </c>
      <c r="AD141">
        <f t="shared" si="2"/>
        <v>71.05263157894737</v>
      </c>
      <c r="AE141">
        <v>4</v>
      </c>
      <c r="AF141">
        <v>19</v>
      </c>
      <c r="AG141">
        <v>5</v>
      </c>
      <c r="AH141">
        <v>18</v>
      </c>
      <c r="AI141">
        <v>4</v>
      </c>
      <c r="AJ141">
        <v>18</v>
      </c>
      <c r="AK141">
        <v>0</v>
      </c>
      <c r="AL141">
        <v>20</v>
      </c>
      <c r="AO141">
        <f t="shared" si="16"/>
        <v>13</v>
      </c>
      <c r="AP141">
        <f t="shared" si="17"/>
        <v>75</v>
      </c>
      <c r="AQ141">
        <f t="shared" si="13"/>
        <v>17.333333333333336</v>
      </c>
    </row>
    <row r="142" spans="1:43" ht="15.75" customHeight="1" x14ac:dyDescent="0.25">
      <c r="A142" s="1">
        <v>42258</v>
      </c>
      <c r="B142">
        <v>35</v>
      </c>
      <c r="C142">
        <v>203</v>
      </c>
      <c r="D142" t="s">
        <v>118</v>
      </c>
      <c r="E142" t="s">
        <v>119</v>
      </c>
      <c r="F142" t="s">
        <v>120</v>
      </c>
      <c r="H142">
        <v>45</v>
      </c>
      <c r="I142">
        <v>65</v>
      </c>
      <c r="J142">
        <v>90</v>
      </c>
      <c r="K142">
        <v>41.5</v>
      </c>
      <c r="L142">
        <v>242</v>
      </c>
      <c r="M142">
        <v>152</v>
      </c>
      <c r="R142">
        <v>20</v>
      </c>
      <c r="S142">
        <v>20</v>
      </c>
      <c r="T142">
        <v>20</v>
      </c>
      <c r="U142">
        <v>20</v>
      </c>
      <c r="V142">
        <v>18</v>
      </c>
      <c r="W142">
        <v>18</v>
      </c>
      <c r="X142">
        <v>0</v>
      </c>
      <c r="Y142">
        <v>21</v>
      </c>
      <c r="AB142">
        <f t="shared" si="14"/>
        <v>58</v>
      </c>
      <c r="AC142">
        <f t="shared" si="15"/>
        <v>79</v>
      </c>
      <c r="AD142">
        <f t="shared" si="2"/>
        <v>73.417721518987349</v>
      </c>
      <c r="AE142">
        <v>7</v>
      </c>
      <c r="AF142">
        <v>21</v>
      </c>
      <c r="AG142">
        <v>13</v>
      </c>
      <c r="AH142">
        <v>20</v>
      </c>
      <c r="AI142">
        <v>11</v>
      </c>
      <c r="AJ142">
        <v>17</v>
      </c>
      <c r="AK142">
        <v>0</v>
      </c>
      <c r="AL142">
        <v>21</v>
      </c>
      <c r="AO142">
        <f t="shared" si="16"/>
        <v>31</v>
      </c>
      <c r="AP142">
        <f t="shared" si="17"/>
        <v>79</v>
      </c>
      <c r="AQ142">
        <f t="shared" si="13"/>
        <v>39.24050632911392</v>
      </c>
    </row>
    <row r="143" spans="1:43" ht="15.75" customHeight="1" x14ac:dyDescent="0.25">
      <c r="A143" s="1">
        <v>42258</v>
      </c>
      <c r="B143">
        <v>35</v>
      </c>
      <c r="C143">
        <v>204</v>
      </c>
      <c r="D143" t="s">
        <v>79</v>
      </c>
      <c r="E143" t="s">
        <v>81</v>
      </c>
      <c r="F143" t="s">
        <v>82</v>
      </c>
      <c r="H143">
        <v>20</v>
      </c>
      <c r="I143">
        <v>60</v>
      </c>
      <c r="J143">
        <v>90</v>
      </c>
      <c r="K143">
        <v>19.5</v>
      </c>
      <c r="L143">
        <v>105</v>
      </c>
      <c r="M143">
        <v>15</v>
      </c>
      <c r="R143">
        <v>15</v>
      </c>
      <c r="S143">
        <v>15</v>
      </c>
      <c r="T143">
        <v>14</v>
      </c>
      <c r="U143">
        <v>14</v>
      </c>
      <c r="V143">
        <v>14</v>
      </c>
      <c r="W143">
        <v>14</v>
      </c>
      <c r="X143">
        <v>0</v>
      </c>
      <c r="Y143">
        <v>22</v>
      </c>
      <c r="AB143">
        <f t="shared" si="14"/>
        <v>43</v>
      </c>
      <c r="AC143">
        <f t="shared" si="15"/>
        <v>65</v>
      </c>
      <c r="AD143">
        <f t="shared" si="2"/>
        <v>66.153846153846146</v>
      </c>
      <c r="AE143">
        <v>5</v>
      </c>
      <c r="AF143">
        <v>15</v>
      </c>
      <c r="AG143">
        <v>4</v>
      </c>
      <c r="AH143">
        <v>14</v>
      </c>
      <c r="AI143">
        <v>1</v>
      </c>
      <c r="AJ143">
        <v>14</v>
      </c>
      <c r="AK143">
        <v>0</v>
      </c>
      <c r="AL143">
        <v>22</v>
      </c>
      <c r="AO143">
        <f t="shared" si="16"/>
        <v>10</v>
      </c>
      <c r="AP143">
        <f t="shared" si="17"/>
        <v>65</v>
      </c>
      <c r="AQ143">
        <f t="shared" si="13"/>
        <v>15.384615384615385</v>
      </c>
    </row>
    <row r="144" spans="1:43" ht="15.75" customHeight="1" x14ac:dyDescent="0.25">
      <c r="A144" s="1">
        <v>42262</v>
      </c>
      <c r="B144">
        <v>36</v>
      </c>
      <c r="C144">
        <v>205</v>
      </c>
      <c r="D144" t="s">
        <v>43</v>
      </c>
      <c r="E144">
        <v>130503</v>
      </c>
      <c r="F144" t="s">
        <v>43</v>
      </c>
      <c r="H144">
        <v>75</v>
      </c>
      <c r="I144">
        <v>75</v>
      </c>
      <c r="J144">
        <v>85</v>
      </c>
      <c r="K144">
        <v>57.5</v>
      </c>
      <c r="L144">
        <v>366</v>
      </c>
      <c r="M144">
        <v>281</v>
      </c>
      <c r="R144">
        <v>19</v>
      </c>
      <c r="S144">
        <v>19</v>
      </c>
      <c r="T144">
        <v>19</v>
      </c>
      <c r="U144">
        <v>19</v>
      </c>
      <c r="V144">
        <v>19</v>
      </c>
      <c r="W144">
        <v>19</v>
      </c>
      <c r="X144">
        <v>0</v>
      </c>
      <c r="Y144">
        <v>17</v>
      </c>
      <c r="AB144">
        <f t="shared" si="14"/>
        <v>57</v>
      </c>
      <c r="AC144">
        <f t="shared" si="15"/>
        <v>74</v>
      </c>
      <c r="AD144">
        <f t="shared" si="2"/>
        <v>77.027027027027032</v>
      </c>
      <c r="AE144">
        <v>5</v>
      </c>
      <c r="AF144">
        <v>22</v>
      </c>
      <c r="AG144">
        <v>7</v>
      </c>
      <c r="AH144">
        <v>19</v>
      </c>
      <c r="AI144">
        <v>8</v>
      </c>
      <c r="AJ144">
        <v>19</v>
      </c>
      <c r="AK144">
        <v>0</v>
      </c>
      <c r="AL144">
        <v>14</v>
      </c>
      <c r="AO144">
        <f t="shared" si="16"/>
        <v>20</v>
      </c>
      <c r="AP144">
        <f t="shared" si="17"/>
        <v>74</v>
      </c>
      <c r="AQ144">
        <f t="shared" si="13"/>
        <v>27.027027027027028</v>
      </c>
    </row>
    <row r="145" spans="1:45" ht="15.75" customHeight="1" x14ac:dyDescent="0.25">
      <c r="A145" s="1">
        <v>42262</v>
      </c>
      <c r="B145">
        <v>36</v>
      </c>
      <c r="C145">
        <v>206</v>
      </c>
      <c r="D145" t="s">
        <v>70</v>
      </c>
      <c r="E145" t="s">
        <v>144</v>
      </c>
      <c r="F145" t="s">
        <v>72</v>
      </c>
      <c r="H145">
        <v>70</v>
      </c>
      <c r="I145">
        <v>75</v>
      </c>
      <c r="J145">
        <v>85</v>
      </c>
      <c r="K145">
        <v>65</v>
      </c>
      <c r="L145">
        <v>414</v>
      </c>
      <c r="M145">
        <v>329</v>
      </c>
      <c r="R145">
        <v>13</v>
      </c>
      <c r="S145">
        <v>13</v>
      </c>
      <c r="T145">
        <v>13</v>
      </c>
      <c r="U145">
        <v>13</v>
      </c>
      <c r="V145">
        <v>14</v>
      </c>
      <c r="W145">
        <v>14</v>
      </c>
      <c r="X145">
        <v>0</v>
      </c>
      <c r="Y145">
        <v>35</v>
      </c>
      <c r="AB145">
        <f t="shared" si="14"/>
        <v>40</v>
      </c>
      <c r="AC145">
        <f t="shared" si="15"/>
        <v>75</v>
      </c>
      <c r="AD145">
        <f t="shared" si="2"/>
        <v>53.333333333333336</v>
      </c>
      <c r="AE145">
        <v>1</v>
      </c>
      <c r="AF145">
        <v>13</v>
      </c>
      <c r="AG145">
        <v>1</v>
      </c>
      <c r="AH145">
        <v>13</v>
      </c>
      <c r="AI145">
        <v>2</v>
      </c>
      <c r="AJ145">
        <v>14</v>
      </c>
      <c r="AK145">
        <v>0</v>
      </c>
      <c r="AL145">
        <v>35</v>
      </c>
      <c r="AO145">
        <f t="shared" si="16"/>
        <v>4</v>
      </c>
      <c r="AP145">
        <f t="shared" si="17"/>
        <v>75</v>
      </c>
      <c r="AQ145">
        <f t="shared" si="13"/>
        <v>5.3333333333333339</v>
      </c>
    </row>
    <row r="146" spans="1:45" ht="15.75" customHeight="1" x14ac:dyDescent="0.25">
      <c r="A146" s="1">
        <v>42262</v>
      </c>
      <c r="B146">
        <v>36</v>
      </c>
      <c r="C146">
        <v>207</v>
      </c>
      <c r="D146" t="s">
        <v>70</v>
      </c>
      <c r="E146" t="s">
        <v>146</v>
      </c>
      <c r="F146" t="s">
        <v>72</v>
      </c>
      <c r="H146">
        <v>60</v>
      </c>
      <c r="I146">
        <v>65</v>
      </c>
      <c r="J146">
        <v>85</v>
      </c>
      <c r="K146">
        <v>36</v>
      </c>
      <c r="L146">
        <v>198</v>
      </c>
      <c r="M146">
        <v>108</v>
      </c>
      <c r="R146">
        <v>16</v>
      </c>
      <c r="S146">
        <v>16</v>
      </c>
      <c r="T146">
        <v>15</v>
      </c>
      <c r="U146">
        <v>15</v>
      </c>
      <c r="V146">
        <v>15</v>
      </c>
      <c r="W146">
        <v>15</v>
      </c>
      <c r="X146">
        <v>0</v>
      </c>
      <c r="Y146">
        <v>28</v>
      </c>
      <c r="AB146">
        <f t="shared" si="14"/>
        <v>46</v>
      </c>
      <c r="AC146">
        <f t="shared" si="15"/>
        <v>74</v>
      </c>
      <c r="AD146">
        <f t="shared" si="2"/>
        <v>62.162162162162161</v>
      </c>
      <c r="AE146">
        <v>2</v>
      </c>
      <c r="AF146">
        <v>16</v>
      </c>
      <c r="AG146">
        <v>2</v>
      </c>
      <c r="AH146">
        <v>15</v>
      </c>
      <c r="AI146">
        <v>3</v>
      </c>
      <c r="AJ146">
        <v>15</v>
      </c>
      <c r="AK146">
        <v>0</v>
      </c>
      <c r="AL146">
        <v>28</v>
      </c>
      <c r="AO146">
        <f t="shared" si="16"/>
        <v>7</v>
      </c>
      <c r="AP146">
        <f t="shared" si="17"/>
        <v>74</v>
      </c>
      <c r="AQ146">
        <f t="shared" si="13"/>
        <v>9.4594594594594597</v>
      </c>
    </row>
    <row r="147" spans="1:45" ht="15.75" customHeight="1" x14ac:dyDescent="0.25">
      <c r="A147" s="1">
        <v>42262</v>
      </c>
      <c r="B147">
        <v>36</v>
      </c>
      <c r="C147">
        <v>208</v>
      </c>
      <c r="D147" t="s">
        <v>70</v>
      </c>
      <c r="E147" t="s">
        <v>71</v>
      </c>
      <c r="F147" t="s">
        <v>72</v>
      </c>
      <c r="H147">
        <v>60</v>
      </c>
      <c r="I147">
        <v>55</v>
      </c>
      <c r="J147">
        <v>85</v>
      </c>
      <c r="K147">
        <v>29</v>
      </c>
      <c r="L147">
        <v>135</v>
      </c>
      <c r="M147">
        <v>50</v>
      </c>
      <c r="R147">
        <v>14</v>
      </c>
      <c r="S147">
        <v>14</v>
      </c>
      <c r="T147">
        <v>14</v>
      </c>
      <c r="U147">
        <v>14</v>
      </c>
      <c r="V147">
        <v>14</v>
      </c>
      <c r="W147">
        <v>14</v>
      </c>
      <c r="X147">
        <v>0</v>
      </c>
      <c r="Y147">
        <v>31</v>
      </c>
      <c r="AB147">
        <f t="shared" si="14"/>
        <v>42</v>
      </c>
      <c r="AC147">
        <f t="shared" si="15"/>
        <v>73</v>
      </c>
      <c r="AD147">
        <f t="shared" si="2"/>
        <v>57.534246575342465</v>
      </c>
      <c r="AE147">
        <v>3</v>
      </c>
      <c r="AF147">
        <v>14</v>
      </c>
      <c r="AG147">
        <v>3</v>
      </c>
      <c r="AH147">
        <v>14</v>
      </c>
      <c r="AI147">
        <v>1</v>
      </c>
      <c r="AJ147">
        <v>14</v>
      </c>
      <c r="AK147">
        <v>0</v>
      </c>
      <c r="AL147">
        <v>31</v>
      </c>
      <c r="AO147">
        <f t="shared" si="16"/>
        <v>7</v>
      </c>
      <c r="AP147">
        <f t="shared" si="17"/>
        <v>73</v>
      </c>
      <c r="AQ147">
        <f t="shared" si="13"/>
        <v>9.5890410958904102</v>
      </c>
    </row>
    <row r="148" spans="1:45" ht="15.75" customHeight="1" x14ac:dyDescent="0.25">
      <c r="A148" s="1">
        <v>42262</v>
      </c>
      <c r="B148">
        <v>36</v>
      </c>
      <c r="C148">
        <v>209</v>
      </c>
      <c r="D148" t="s">
        <v>64</v>
      </c>
      <c r="E148">
        <v>150213</v>
      </c>
      <c r="F148" t="s">
        <v>64</v>
      </c>
      <c r="H148">
        <v>40</v>
      </c>
      <c r="I148">
        <v>60</v>
      </c>
      <c r="J148">
        <v>85</v>
      </c>
      <c r="K148">
        <v>27.5</v>
      </c>
      <c r="L148">
        <v>140</v>
      </c>
      <c r="M148">
        <v>55</v>
      </c>
      <c r="R148">
        <v>17</v>
      </c>
      <c r="S148">
        <v>17</v>
      </c>
      <c r="T148">
        <v>17</v>
      </c>
      <c r="U148">
        <v>17</v>
      </c>
      <c r="V148">
        <v>16</v>
      </c>
      <c r="W148">
        <v>16</v>
      </c>
      <c r="X148">
        <v>0</v>
      </c>
      <c r="Y148">
        <v>23</v>
      </c>
      <c r="AB148">
        <f t="shared" si="14"/>
        <v>50</v>
      </c>
      <c r="AC148">
        <f t="shared" si="15"/>
        <v>73</v>
      </c>
      <c r="AD148">
        <f t="shared" si="2"/>
        <v>68.493150684931507</v>
      </c>
      <c r="AE148">
        <v>6</v>
      </c>
      <c r="AF148">
        <v>18</v>
      </c>
      <c r="AG148">
        <v>3</v>
      </c>
      <c r="AH148">
        <v>16</v>
      </c>
      <c r="AI148">
        <v>6</v>
      </c>
      <c r="AJ148">
        <v>16</v>
      </c>
      <c r="AK148">
        <v>0</v>
      </c>
      <c r="AL148">
        <v>22</v>
      </c>
      <c r="AO148">
        <f t="shared" si="16"/>
        <v>15</v>
      </c>
      <c r="AP148">
        <f t="shared" si="17"/>
        <v>72</v>
      </c>
      <c r="AQ148">
        <f t="shared" si="13"/>
        <v>20.833333333333336</v>
      </c>
    </row>
    <row r="149" spans="1:45" ht="15.75" customHeight="1" x14ac:dyDescent="0.25">
      <c r="A149" s="1">
        <v>42262</v>
      </c>
      <c r="B149">
        <v>36</v>
      </c>
      <c r="C149">
        <v>210</v>
      </c>
      <c r="D149" t="s">
        <v>79</v>
      </c>
      <c r="E149" t="s">
        <v>127</v>
      </c>
      <c r="F149" t="s">
        <v>82</v>
      </c>
      <c r="H149">
        <v>65</v>
      </c>
      <c r="I149">
        <v>70</v>
      </c>
      <c r="J149">
        <v>85</v>
      </c>
      <c r="K149">
        <v>25</v>
      </c>
      <c r="L149">
        <v>148</v>
      </c>
      <c r="M149">
        <v>63</v>
      </c>
      <c r="R149">
        <v>15</v>
      </c>
      <c r="S149">
        <v>15</v>
      </c>
      <c r="T149">
        <v>15</v>
      </c>
      <c r="U149">
        <v>15</v>
      </c>
      <c r="V149">
        <v>13</v>
      </c>
      <c r="W149">
        <v>13</v>
      </c>
      <c r="X149">
        <v>0</v>
      </c>
      <c r="Y149">
        <v>28</v>
      </c>
      <c r="AB149">
        <f t="shared" si="14"/>
        <v>43</v>
      </c>
      <c r="AC149">
        <f t="shared" si="15"/>
        <v>71</v>
      </c>
      <c r="AD149">
        <f t="shared" si="2"/>
        <v>60.563380281690137</v>
      </c>
      <c r="AE149">
        <v>1</v>
      </c>
      <c r="AF149">
        <v>17</v>
      </c>
      <c r="AG149">
        <v>1</v>
      </c>
      <c r="AH149">
        <v>15</v>
      </c>
      <c r="AI149">
        <v>2</v>
      </c>
      <c r="AJ149">
        <v>13</v>
      </c>
      <c r="AK149">
        <v>0</v>
      </c>
      <c r="AL149">
        <v>27</v>
      </c>
      <c r="AO149">
        <f t="shared" si="16"/>
        <v>4</v>
      </c>
      <c r="AP149">
        <f t="shared" si="17"/>
        <v>72</v>
      </c>
      <c r="AQ149">
        <f t="shared" si="13"/>
        <v>5.5555555555555554</v>
      </c>
    </row>
    <row r="150" spans="1:45" ht="15.75" customHeight="1" x14ac:dyDescent="0.25">
      <c r="A150" s="1">
        <v>42262</v>
      </c>
      <c r="B150">
        <v>36</v>
      </c>
      <c r="C150">
        <v>211</v>
      </c>
      <c r="D150" t="s">
        <v>79</v>
      </c>
      <c r="E150" t="s">
        <v>130</v>
      </c>
      <c r="F150" t="s">
        <v>82</v>
      </c>
      <c r="H150">
        <v>50</v>
      </c>
      <c r="I150">
        <v>60</v>
      </c>
      <c r="J150">
        <v>85</v>
      </c>
      <c r="K150">
        <v>36.5</v>
      </c>
      <c r="L150">
        <v>186</v>
      </c>
      <c r="M150">
        <v>101</v>
      </c>
      <c r="R150">
        <v>13</v>
      </c>
      <c r="S150">
        <v>13</v>
      </c>
      <c r="T150">
        <v>13</v>
      </c>
      <c r="U150">
        <v>13</v>
      </c>
      <c r="V150">
        <v>13</v>
      </c>
      <c r="W150">
        <v>13</v>
      </c>
      <c r="X150">
        <v>0</v>
      </c>
      <c r="Y150">
        <v>27</v>
      </c>
      <c r="AB150">
        <f t="shared" si="14"/>
        <v>39</v>
      </c>
      <c r="AC150">
        <f t="shared" si="15"/>
        <v>66</v>
      </c>
      <c r="AD150">
        <f t="shared" si="2"/>
        <v>59.090909090909093</v>
      </c>
      <c r="AE150">
        <v>4</v>
      </c>
      <c r="AF150">
        <v>13</v>
      </c>
      <c r="AG150">
        <v>1</v>
      </c>
      <c r="AH150">
        <v>13</v>
      </c>
      <c r="AI150">
        <v>0</v>
      </c>
      <c r="AJ150">
        <v>14</v>
      </c>
      <c r="AK150">
        <v>0</v>
      </c>
      <c r="AL150">
        <v>26</v>
      </c>
      <c r="AO150">
        <f t="shared" si="16"/>
        <v>5</v>
      </c>
      <c r="AP150">
        <f t="shared" si="17"/>
        <v>66</v>
      </c>
      <c r="AQ150">
        <f t="shared" si="13"/>
        <v>7.5757575757575761</v>
      </c>
    </row>
    <row r="151" spans="1:45" ht="15.75" customHeight="1" x14ac:dyDescent="0.25">
      <c r="A151" s="1">
        <v>42262</v>
      </c>
      <c r="B151">
        <v>36</v>
      </c>
      <c r="C151">
        <v>212</v>
      </c>
      <c r="D151" t="s">
        <v>79</v>
      </c>
      <c r="E151" t="s">
        <v>81</v>
      </c>
      <c r="F151" t="s">
        <v>82</v>
      </c>
      <c r="H151">
        <v>20</v>
      </c>
      <c r="I151">
        <v>50</v>
      </c>
      <c r="J151">
        <v>85</v>
      </c>
      <c r="K151">
        <v>21.5</v>
      </c>
      <c r="L151">
        <v>91.3</v>
      </c>
      <c r="M151">
        <v>6.3</v>
      </c>
      <c r="R151">
        <v>16</v>
      </c>
      <c r="S151">
        <v>16</v>
      </c>
      <c r="T151">
        <v>16</v>
      </c>
      <c r="U151">
        <v>16</v>
      </c>
      <c r="V151">
        <v>16</v>
      </c>
      <c r="W151">
        <v>16</v>
      </c>
      <c r="X151">
        <v>0</v>
      </c>
      <c r="Y151">
        <v>24</v>
      </c>
      <c r="AB151">
        <f t="shared" si="14"/>
        <v>48</v>
      </c>
      <c r="AC151">
        <f t="shared" si="15"/>
        <v>72</v>
      </c>
      <c r="AD151">
        <f t="shared" si="2"/>
        <v>66.666666666666657</v>
      </c>
      <c r="AE151">
        <v>2</v>
      </c>
      <c r="AF151">
        <v>16</v>
      </c>
      <c r="AG151">
        <v>4</v>
      </c>
      <c r="AH151">
        <v>16</v>
      </c>
      <c r="AI151">
        <v>3</v>
      </c>
      <c r="AJ151">
        <v>16</v>
      </c>
      <c r="AK151">
        <v>0</v>
      </c>
      <c r="AL151">
        <v>24</v>
      </c>
      <c r="AO151">
        <f t="shared" si="16"/>
        <v>9</v>
      </c>
      <c r="AP151">
        <f t="shared" si="17"/>
        <v>72</v>
      </c>
      <c r="AQ151">
        <f t="shared" si="13"/>
        <v>12.5</v>
      </c>
    </row>
    <row r="152" spans="1:45" ht="15.75" customHeight="1" x14ac:dyDescent="0.25">
      <c r="A152" s="1">
        <v>42262</v>
      </c>
      <c r="B152">
        <v>36</v>
      </c>
      <c r="C152">
        <v>213</v>
      </c>
      <c r="D152" t="s">
        <v>110</v>
      </c>
      <c r="E152" t="s">
        <v>111</v>
      </c>
      <c r="F152" t="s">
        <v>112</v>
      </c>
      <c r="H152">
        <v>50</v>
      </c>
      <c r="I152">
        <v>75</v>
      </c>
      <c r="J152">
        <v>85</v>
      </c>
      <c r="K152">
        <v>48.5</v>
      </c>
      <c r="L152">
        <v>309.10000000000002</v>
      </c>
      <c r="M152">
        <v>224.1</v>
      </c>
      <c r="R152">
        <v>16</v>
      </c>
      <c r="S152">
        <v>16</v>
      </c>
      <c r="T152">
        <v>16</v>
      </c>
      <c r="U152">
        <v>16</v>
      </c>
      <c r="V152">
        <v>15</v>
      </c>
      <c r="W152">
        <v>15</v>
      </c>
      <c r="X152">
        <v>0</v>
      </c>
      <c r="Y152">
        <v>21</v>
      </c>
      <c r="AB152">
        <f t="shared" si="14"/>
        <v>47</v>
      </c>
      <c r="AC152">
        <f t="shared" si="15"/>
        <v>68</v>
      </c>
      <c r="AD152">
        <f t="shared" si="2"/>
        <v>69.117647058823522</v>
      </c>
      <c r="AE152">
        <v>2</v>
      </c>
      <c r="AF152">
        <v>15</v>
      </c>
      <c r="AG152">
        <v>3</v>
      </c>
      <c r="AH152">
        <v>15</v>
      </c>
      <c r="AI152">
        <v>2</v>
      </c>
      <c r="AJ152">
        <v>16</v>
      </c>
      <c r="AK152">
        <v>0</v>
      </c>
      <c r="AL152">
        <v>21</v>
      </c>
      <c r="AO152">
        <f t="shared" si="16"/>
        <v>7</v>
      </c>
      <c r="AP152">
        <f t="shared" si="17"/>
        <v>67</v>
      </c>
      <c r="AQ152">
        <f t="shared" si="13"/>
        <v>10.44776119402985</v>
      </c>
    </row>
    <row r="153" spans="1:45" ht="15.75" customHeight="1" x14ac:dyDescent="0.25">
      <c r="A153" s="1">
        <v>42262</v>
      </c>
      <c r="B153">
        <v>36</v>
      </c>
      <c r="C153">
        <v>214</v>
      </c>
      <c r="D153" t="s">
        <v>90</v>
      </c>
      <c r="E153" t="s">
        <v>91</v>
      </c>
      <c r="F153" t="s">
        <v>101</v>
      </c>
      <c r="H153">
        <v>45</v>
      </c>
      <c r="I153">
        <v>20</v>
      </c>
      <c r="J153">
        <v>85</v>
      </c>
      <c r="K153">
        <v>50</v>
      </c>
      <c r="L153">
        <v>85</v>
      </c>
      <c r="M153">
        <v>0</v>
      </c>
      <c r="R153">
        <v>20</v>
      </c>
      <c r="S153">
        <v>20</v>
      </c>
      <c r="T153">
        <v>20</v>
      </c>
      <c r="U153">
        <v>20</v>
      </c>
      <c r="V153">
        <v>20</v>
      </c>
      <c r="W153">
        <v>20</v>
      </c>
      <c r="X153">
        <v>0</v>
      </c>
      <c r="Y153">
        <v>8</v>
      </c>
      <c r="AB153">
        <f t="shared" si="14"/>
        <v>60</v>
      </c>
      <c r="AC153">
        <f t="shared" si="15"/>
        <v>68</v>
      </c>
      <c r="AD153">
        <f t="shared" si="2"/>
        <v>88.235294117647058</v>
      </c>
      <c r="AE153">
        <v>10</v>
      </c>
      <c r="AF153">
        <v>20</v>
      </c>
      <c r="AG153">
        <v>9</v>
      </c>
      <c r="AH153">
        <v>20</v>
      </c>
      <c r="AI153">
        <v>7</v>
      </c>
      <c r="AJ153">
        <v>20</v>
      </c>
      <c r="AK153">
        <v>0</v>
      </c>
      <c r="AL153">
        <v>8</v>
      </c>
      <c r="AO153">
        <f t="shared" si="16"/>
        <v>26</v>
      </c>
      <c r="AP153">
        <f t="shared" si="17"/>
        <v>68</v>
      </c>
      <c r="AQ153">
        <f t="shared" si="13"/>
        <v>38.235294117647058</v>
      </c>
    </row>
    <row r="154" spans="1:45" ht="15.75" customHeight="1" x14ac:dyDescent="0.25">
      <c r="A154" s="1">
        <v>42264</v>
      </c>
      <c r="B154">
        <v>37</v>
      </c>
      <c r="C154">
        <v>215</v>
      </c>
      <c r="D154" t="s">
        <v>43</v>
      </c>
      <c r="E154">
        <v>130503</v>
      </c>
      <c r="F154" t="s">
        <v>43</v>
      </c>
      <c r="H154">
        <v>60</v>
      </c>
      <c r="I154">
        <v>70</v>
      </c>
      <c r="J154">
        <v>85</v>
      </c>
      <c r="K154">
        <v>47.5</v>
      </c>
      <c r="L154">
        <v>282.60000000000002</v>
      </c>
      <c r="M154">
        <v>197.6</v>
      </c>
      <c r="R154">
        <v>12</v>
      </c>
      <c r="S154">
        <v>12</v>
      </c>
      <c r="T154">
        <v>12</v>
      </c>
      <c r="U154">
        <v>12</v>
      </c>
      <c r="V154">
        <v>11</v>
      </c>
      <c r="W154">
        <v>11</v>
      </c>
      <c r="X154">
        <v>0</v>
      </c>
      <c r="Y154">
        <v>36</v>
      </c>
      <c r="AB154">
        <f t="shared" si="14"/>
        <v>35</v>
      </c>
      <c r="AC154">
        <f t="shared" si="15"/>
        <v>71</v>
      </c>
      <c r="AD154">
        <f t="shared" si="2"/>
        <v>49.295774647887328</v>
      </c>
      <c r="AE154">
        <v>3</v>
      </c>
      <c r="AF154">
        <v>12</v>
      </c>
      <c r="AG154">
        <v>7</v>
      </c>
      <c r="AH154">
        <v>11</v>
      </c>
      <c r="AI154">
        <v>4</v>
      </c>
      <c r="AJ154">
        <v>12</v>
      </c>
      <c r="AK154">
        <v>0</v>
      </c>
      <c r="AL154">
        <v>36</v>
      </c>
      <c r="AO154">
        <f t="shared" si="16"/>
        <v>14</v>
      </c>
      <c r="AP154">
        <f t="shared" si="17"/>
        <v>71</v>
      </c>
      <c r="AQ154">
        <f t="shared" si="13"/>
        <v>19.718309859154928</v>
      </c>
      <c r="AS154" t="s">
        <v>215</v>
      </c>
    </row>
    <row r="155" spans="1:45" ht="15.75" customHeight="1" x14ac:dyDescent="0.25">
      <c r="A155" s="1">
        <v>42264</v>
      </c>
      <c r="B155">
        <v>37</v>
      </c>
      <c r="C155">
        <v>216</v>
      </c>
      <c r="D155">
        <v>2748</v>
      </c>
      <c r="E155">
        <v>2748</v>
      </c>
      <c r="F155" t="s">
        <v>84</v>
      </c>
      <c r="H155">
        <v>60</v>
      </c>
      <c r="I155">
        <v>60</v>
      </c>
      <c r="J155">
        <v>85</v>
      </c>
      <c r="K155">
        <v>32</v>
      </c>
      <c r="L155">
        <v>163.19999999999999</v>
      </c>
      <c r="M155">
        <v>78.2</v>
      </c>
      <c r="R155">
        <v>14</v>
      </c>
      <c r="S155">
        <v>14</v>
      </c>
      <c r="T155">
        <v>14</v>
      </c>
      <c r="U155">
        <v>14</v>
      </c>
      <c r="V155">
        <v>13</v>
      </c>
      <c r="W155">
        <v>13</v>
      </c>
      <c r="X155">
        <v>0</v>
      </c>
      <c r="Y155">
        <v>27</v>
      </c>
      <c r="AB155">
        <f t="shared" si="14"/>
        <v>41</v>
      </c>
      <c r="AC155">
        <f t="shared" si="15"/>
        <v>68</v>
      </c>
      <c r="AD155">
        <f t="shared" si="2"/>
        <v>60.294117647058819</v>
      </c>
      <c r="AE155">
        <v>2</v>
      </c>
      <c r="AF155">
        <v>14</v>
      </c>
      <c r="AG155">
        <v>3</v>
      </c>
      <c r="AH155">
        <v>14</v>
      </c>
      <c r="AI155">
        <v>4</v>
      </c>
      <c r="AJ155">
        <v>13</v>
      </c>
      <c r="AK155">
        <v>0</v>
      </c>
      <c r="AL155">
        <v>27</v>
      </c>
      <c r="AO155">
        <f t="shared" si="16"/>
        <v>9</v>
      </c>
      <c r="AP155">
        <f t="shared" si="17"/>
        <v>68</v>
      </c>
      <c r="AQ155">
        <f t="shared" si="13"/>
        <v>13.23529411764706</v>
      </c>
      <c r="AS155" t="s">
        <v>215</v>
      </c>
    </row>
    <row r="156" spans="1:45" ht="15.75" customHeight="1" x14ac:dyDescent="0.25">
      <c r="A156" s="1">
        <v>42264</v>
      </c>
      <c r="B156">
        <v>37</v>
      </c>
      <c r="C156">
        <v>217</v>
      </c>
      <c r="D156" t="s">
        <v>89</v>
      </c>
      <c r="E156">
        <v>101011</v>
      </c>
      <c r="F156" t="s">
        <v>89</v>
      </c>
      <c r="H156">
        <v>40</v>
      </c>
      <c r="I156">
        <v>40</v>
      </c>
      <c r="J156">
        <v>85</v>
      </c>
      <c r="K156">
        <v>13</v>
      </c>
      <c r="L156">
        <v>44.2</v>
      </c>
      <c r="M156" t="s">
        <v>63</v>
      </c>
      <c r="R156">
        <v>16</v>
      </c>
      <c r="S156">
        <v>16</v>
      </c>
      <c r="T156">
        <v>16</v>
      </c>
      <c r="U156">
        <v>16</v>
      </c>
      <c r="V156">
        <v>16</v>
      </c>
      <c r="W156">
        <v>16</v>
      </c>
      <c r="X156">
        <v>0</v>
      </c>
      <c r="Y156">
        <v>18</v>
      </c>
      <c r="AB156">
        <f t="shared" si="14"/>
        <v>48</v>
      </c>
      <c r="AC156">
        <f t="shared" si="15"/>
        <v>66</v>
      </c>
      <c r="AD156">
        <f t="shared" si="2"/>
        <v>72.727272727272734</v>
      </c>
      <c r="AE156">
        <v>4</v>
      </c>
      <c r="AF156">
        <v>17</v>
      </c>
      <c r="AG156">
        <v>5</v>
      </c>
      <c r="AH156">
        <v>17</v>
      </c>
      <c r="AI156">
        <v>5</v>
      </c>
      <c r="AJ156">
        <v>16</v>
      </c>
      <c r="AK156">
        <v>0</v>
      </c>
      <c r="AL156">
        <v>18</v>
      </c>
      <c r="AO156">
        <f t="shared" si="16"/>
        <v>14</v>
      </c>
      <c r="AP156">
        <f t="shared" si="17"/>
        <v>68</v>
      </c>
      <c r="AQ156">
        <f t="shared" si="13"/>
        <v>20.588235294117645</v>
      </c>
    </row>
    <row r="157" spans="1:45" ht="15.75" customHeight="1" x14ac:dyDescent="0.25">
      <c r="A157" s="1">
        <v>42264</v>
      </c>
      <c r="B157">
        <v>37</v>
      </c>
      <c r="C157">
        <v>218</v>
      </c>
      <c r="D157" t="s">
        <v>64</v>
      </c>
      <c r="E157">
        <v>150213</v>
      </c>
      <c r="F157" t="s">
        <v>64</v>
      </c>
      <c r="H157">
        <v>30</v>
      </c>
      <c r="I157">
        <v>40</v>
      </c>
      <c r="J157">
        <v>85</v>
      </c>
      <c r="K157">
        <v>22</v>
      </c>
      <c r="L157">
        <v>74.8</v>
      </c>
      <c r="M157" t="s">
        <v>63</v>
      </c>
      <c r="R157">
        <v>14</v>
      </c>
      <c r="S157">
        <v>14</v>
      </c>
      <c r="T157">
        <v>13</v>
      </c>
      <c r="U157">
        <v>13</v>
      </c>
      <c r="V157">
        <v>13</v>
      </c>
      <c r="W157">
        <v>13</v>
      </c>
      <c r="X157">
        <v>0</v>
      </c>
      <c r="Y157">
        <v>26</v>
      </c>
      <c r="AB157">
        <f t="shared" si="14"/>
        <v>40</v>
      </c>
      <c r="AC157">
        <f t="shared" si="15"/>
        <v>66</v>
      </c>
      <c r="AD157">
        <f t="shared" si="2"/>
        <v>60.606060606060609</v>
      </c>
      <c r="AE157">
        <v>3</v>
      </c>
      <c r="AF157">
        <v>14</v>
      </c>
      <c r="AG157">
        <v>2</v>
      </c>
      <c r="AH157">
        <v>13</v>
      </c>
      <c r="AI157">
        <v>3</v>
      </c>
      <c r="AJ157">
        <v>13</v>
      </c>
      <c r="AK157">
        <v>0</v>
      </c>
      <c r="AL157">
        <v>26</v>
      </c>
      <c r="AO157">
        <f t="shared" si="16"/>
        <v>8</v>
      </c>
      <c r="AP157">
        <f t="shared" si="17"/>
        <v>66</v>
      </c>
      <c r="AQ157">
        <f t="shared" si="13"/>
        <v>12.121212121212121</v>
      </c>
    </row>
    <row r="158" spans="1:45" ht="15.75" customHeight="1" x14ac:dyDescent="0.25">
      <c r="A158" s="1">
        <v>42264</v>
      </c>
      <c r="B158">
        <v>37</v>
      </c>
      <c r="C158">
        <v>219</v>
      </c>
      <c r="D158" t="s">
        <v>110</v>
      </c>
      <c r="E158" t="s">
        <v>134</v>
      </c>
      <c r="F158" t="s">
        <v>112</v>
      </c>
      <c r="H158">
        <v>50</v>
      </c>
      <c r="I158">
        <v>50</v>
      </c>
      <c r="J158">
        <v>85</v>
      </c>
      <c r="K158">
        <v>56.5</v>
      </c>
      <c r="L158">
        <v>240.1</v>
      </c>
      <c r="M158">
        <v>155.1</v>
      </c>
      <c r="R158">
        <v>15</v>
      </c>
      <c r="S158">
        <v>15</v>
      </c>
      <c r="T158">
        <v>15</v>
      </c>
      <c r="U158">
        <v>15</v>
      </c>
      <c r="V158">
        <v>14</v>
      </c>
      <c r="W158">
        <v>14</v>
      </c>
      <c r="X158">
        <v>0</v>
      </c>
      <c r="Y158">
        <v>27</v>
      </c>
      <c r="AB158">
        <f t="shared" si="14"/>
        <v>44</v>
      </c>
      <c r="AC158">
        <f t="shared" si="15"/>
        <v>71</v>
      </c>
      <c r="AD158">
        <f t="shared" si="2"/>
        <v>61.971830985915489</v>
      </c>
      <c r="AE158">
        <v>4</v>
      </c>
      <c r="AF158">
        <v>15</v>
      </c>
      <c r="AG158">
        <v>0</v>
      </c>
      <c r="AH158">
        <v>15</v>
      </c>
      <c r="AI158">
        <v>3</v>
      </c>
      <c r="AJ158">
        <v>14</v>
      </c>
      <c r="AK158">
        <v>0</v>
      </c>
      <c r="AL158">
        <v>27</v>
      </c>
      <c r="AO158">
        <f t="shared" si="16"/>
        <v>7</v>
      </c>
      <c r="AP158">
        <f t="shared" si="17"/>
        <v>71</v>
      </c>
      <c r="AQ158">
        <f t="shared" si="13"/>
        <v>9.8591549295774641</v>
      </c>
    </row>
    <row r="159" spans="1:45" ht="15.75" customHeight="1" x14ac:dyDescent="0.25">
      <c r="A159" s="1">
        <v>42264</v>
      </c>
      <c r="B159">
        <v>37</v>
      </c>
      <c r="C159">
        <v>220</v>
      </c>
      <c r="D159" t="s">
        <v>110</v>
      </c>
      <c r="E159" t="s">
        <v>111</v>
      </c>
      <c r="F159" t="s">
        <v>112</v>
      </c>
      <c r="H159">
        <v>40</v>
      </c>
      <c r="I159">
        <v>60</v>
      </c>
      <c r="J159">
        <v>85</v>
      </c>
      <c r="K159">
        <v>44.5</v>
      </c>
      <c r="L159">
        <v>226.9</v>
      </c>
      <c r="M159">
        <v>141.9</v>
      </c>
      <c r="R159">
        <v>17</v>
      </c>
      <c r="S159">
        <v>17</v>
      </c>
      <c r="T159">
        <v>17</v>
      </c>
      <c r="U159">
        <v>17</v>
      </c>
      <c r="V159">
        <v>16</v>
      </c>
      <c r="W159">
        <v>16</v>
      </c>
      <c r="X159">
        <v>0</v>
      </c>
      <c r="Y159">
        <v>18</v>
      </c>
      <c r="AB159">
        <f t="shared" si="14"/>
        <v>50</v>
      </c>
      <c r="AC159">
        <f t="shared" si="15"/>
        <v>68</v>
      </c>
      <c r="AD159">
        <f t="shared" si="2"/>
        <v>73.529411764705884</v>
      </c>
      <c r="AE159">
        <v>3</v>
      </c>
      <c r="AF159">
        <v>17</v>
      </c>
      <c r="AG159">
        <v>2</v>
      </c>
      <c r="AH159">
        <v>17</v>
      </c>
      <c r="AI159">
        <v>0</v>
      </c>
      <c r="AJ159">
        <v>16</v>
      </c>
      <c r="AK159">
        <v>0</v>
      </c>
      <c r="AL159">
        <v>18</v>
      </c>
      <c r="AO159">
        <f t="shared" si="16"/>
        <v>5</v>
      </c>
      <c r="AP159">
        <f t="shared" si="17"/>
        <v>68</v>
      </c>
      <c r="AQ159">
        <f t="shared" si="13"/>
        <v>7.3529411764705888</v>
      </c>
    </row>
    <row r="160" spans="1:45" ht="15.75" customHeight="1" x14ac:dyDescent="0.25">
      <c r="A160" s="1">
        <v>42264</v>
      </c>
      <c r="B160">
        <v>37</v>
      </c>
      <c r="C160">
        <v>221</v>
      </c>
      <c r="D160" t="s">
        <v>70</v>
      </c>
      <c r="E160" t="s">
        <v>71</v>
      </c>
      <c r="F160" t="s">
        <v>72</v>
      </c>
      <c r="H160">
        <v>60</v>
      </c>
      <c r="I160">
        <v>70</v>
      </c>
      <c r="J160">
        <v>85</v>
      </c>
      <c r="K160">
        <v>67.5</v>
      </c>
      <c r="L160">
        <v>401.6</v>
      </c>
      <c r="M160">
        <v>316.60000000000002</v>
      </c>
      <c r="R160">
        <v>17</v>
      </c>
      <c r="S160">
        <v>17</v>
      </c>
      <c r="T160">
        <v>17</v>
      </c>
      <c r="U160">
        <v>17</v>
      </c>
      <c r="V160">
        <v>16</v>
      </c>
      <c r="W160">
        <v>16</v>
      </c>
      <c r="X160">
        <v>0</v>
      </c>
      <c r="Y160">
        <v>21</v>
      </c>
      <c r="AB160">
        <f t="shared" si="14"/>
        <v>50</v>
      </c>
      <c r="AC160">
        <f t="shared" si="15"/>
        <v>71</v>
      </c>
      <c r="AD160">
        <f t="shared" si="2"/>
        <v>70.422535211267601</v>
      </c>
      <c r="AE160">
        <v>2</v>
      </c>
      <c r="AF160">
        <v>18</v>
      </c>
      <c r="AG160">
        <v>7</v>
      </c>
      <c r="AH160">
        <v>18</v>
      </c>
      <c r="AI160">
        <v>3</v>
      </c>
      <c r="AJ160">
        <v>14</v>
      </c>
      <c r="AK160">
        <v>0</v>
      </c>
      <c r="AL160">
        <v>20</v>
      </c>
      <c r="AO160">
        <f t="shared" si="16"/>
        <v>12</v>
      </c>
      <c r="AP160">
        <f t="shared" si="17"/>
        <v>70</v>
      </c>
      <c r="AQ160">
        <f t="shared" si="13"/>
        <v>17.142857142857142</v>
      </c>
    </row>
    <row r="161" spans="1:43" ht="15.75" customHeight="1" x14ac:dyDescent="0.25">
      <c r="A161" s="1">
        <v>42264</v>
      </c>
      <c r="B161">
        <v>37</v>
      </c>
      <c r="C161">
        <v>222</v>
      </c>
      <c r="D161" t="s">
        <v>90</v>
      </c>
      <c r="E161" t="s">
        <v>91</v>
      </c>
      <c r="F161" t="s">
        <v>101</v>
      </c>
      <c r="H161">
        <v>40</v>
      </c>
      <c r="I161">
        <v>70</v>
      </c>
      <c r="J161">
        <v>85</v>
      </c>
      <c r="K161">
        <v>21.5</v>
      </c>
      <c r="L161">
        <v>127.9</v>
      </c>
      <c r="M161">
        <v>42.9</v>
      </c>
      <c r="R161">
        <v>20</v>
      </c>
      <c r="S161">
        <v>20</v>
      </c>
      <c r="T161">
        <v>19</v>
      </c>
      <c r="U161">
        <v>19</v>
      </c>
      <c r="V161">
        <v>19</v>
      </c>
      <c r="W161">
        <v>19</v>
      </c>
      <c r="X161">
        <v>0</v>
      </c>
      <c r="Y161">
        <v>12</v>
      </c>
      <c r="AB161">
        <f t="shared" si="14"/>
        <v>58</v>
      </c>
      <c r="AC161">
        <f t="shared" si="15"/>
        <v>70</v>
      </c>
      <c r="AD161">
        <f t="shared" si="2"/>
        <v>82.857142857142861</v>
      </c>
      <c r="AE161">
        <v>4</v>
      </c>
      <c r="AF161">
        <v>20</v>
      </c>
      <c r="AG161">
        <v>5</v>
      </c>
      <c r="AH161">
        <v>19</v>
      </c>
      <c r="AI161">
        <v>6</v>
      </c>
      <c r="AJ161">
        <v>19</v>
      </c>
      <c r="AK161">
        <v>0</v>
      </c>
      <c r="AL161">
        <v>12</v>
      </c>
      <c r="AO161">
        <f t="shared" si="16"/>
        <v>15</v>
      </c>
      <c r="AP161">
        <f t="shared" si="17"/>
        <v>70</v>
      </c>
      <c r="AQ161">
        <f t="shared" si="13"/>
        <v>21.428571428571427</v>
      </c>
    </row>
    <row r="162" spans="1:43" ht="15.75" customHeight="1" x14ac:dyDescent="0.25">
      <c r="A162" s="1">
        <v>42264</v>
      </c>
      <c r="B162">
        <v>37</v>
      </c>
      <c r="C162">
        <v>223</v>
      </c>
      <c r="D162" t="s">
        <v>90</v>
      </c>
      <c r="E162" t="s">
        <v>92</v>
      </c>
      <c r="F162" t="s">
        <v>101</v>
      </c>
      <c r="H162">
        <v>70</v>
      </c>
      <c r="I162">
        <v>50</v>
      </c>
      <c r="J162">
        <v>85</v>
      </c>
      <c r="K162">
        <v>35.5</v>
      </c>
      <c r="L162">
        <v>150.80000000000001</v>
      </c>
      <c r="M162">
        <v>65.8</v>
      </c>
      <c r="R162">
        <v>20</v>
      </c>
      <c r="S162">
        <v>20</v>
      </c>
      <c r="T162">
        <v>20</v>
      </c>
      <c r="U162">
        <v>20</v>
      </c>
      <c r="V162">
        <v>20</v>
      </c>
      <c r="W162">
        <v>20</v>
      </c>
      <c r="X162">
        <v>0</v>
      </c>
      <c r="Y162">
        <v>13</v>
      </c>
      <c r="AB162">
        <f t="shared" si="14"/>
        <v>60</v>
      </c>
      <c r="AC162">
        <f t="shared" si="15"/>
        <v>73</v>
      </c>
      <c r="AD162">
        <f t="shared" si="2"/>
        <v>82.191780821917803</v>
      </c>
      <c r="AE162">
        <v>3</v>
      </c>
      <c r="AF162">
        <v>20</v>
      </c>
      <c r="AG162">
        <v>5</v>
      </c>
      <c r="AH162">
        <v>20</v>
      </c>
      <c r="AI162">
        <v>4</v>
      </c>
      <c r="AJ162">
        <v>20</v>
      </c>
      <c r="AK162">
        <v>0</v>
      </c>
      <c r="AL162">
        <v>13</v>
      </c>
      <c r="AO162">
        <f t="shared" si="16"/>
        <v>12</v>
      </c>
      <c r="AP162">
        <f t="shared" si="17"/>
        <v>73</v>
      </c>
      <c r="AQ162">
        <f t="shared" si="13"/>
        <v>16.43835616438356</v>
      </c>
    </row>
    <row r="163" spans="1:43" ht="15.75" customHeight="1" x14ac:dyDescent="0.25">
      <c r="A163" s="1">
        <v>42264</v>
      </c>
      <c r="B163">
        <v>37</v>
      </c>
      <c r="C163">
        <v>224</v>
      </c>
      <c r="D163" t="s">
        <v>90</v>
      </c>
      <c r="E163" t="s">
        <v>98</v>
      </c>
      <c r="F163" t="s">
        <v>101</v>
      </c>
      <c r="H163">
        <v>60</v>
      </c>
      <c r="I163">
        <v>60</v>
      </c>
      <c r="J163">
        <v>85</v>
      </c>
      <c r="K163">
        <v>40.5</v>
      </c>
      <c r="L163">
        <v>206.5</v>
      </c>
      <c r="M163">
        <v>121.5</v>
      </c>
      <c r="R163">
        <v>19</v>
      </c>
      <c r="S163">
        <v>19</v>
      </c>
      <c r="T163">
        <v>19</v>
      </c>
      <c r="U163">
        <v>19</v>
      </c>
      <c r="V163">
        <v>19</v>
      </c>
      <c r="W163">
        <v>19</v>
      </c>
      <c r="X163">
        <v>0</v>
      </c>
      <c r="Y163">
        <v>22</v>
      </c>
      <c r="AB163">
        <f t="shared" si="14"/>
        <v>57</v>
      </c>
      <c r="AC163">
        <f t="shared" si="15"/>
        <v>79</v>
      </c>
      <c r="AD163">
        <f t="shared" si="2"/>
        <v>72.151898734177209</v>
      </c>
      <c r="AE163">
        <v>2</v>
      </c>
      <c r="AF163">
        <v>19</v>
      </c>
      <c r="AG163">
        <v>3</v>
      </c>
      <c r="AH163">
        <v>19</v>
      </c>
      <c r="AI163">
        <v>1</v>
      </c>
      <c r="AJ163">
        <v>19</v>
      </c>
      <c r="AK163">
        <v>0</v>
      </c>
      <c r="AL163">
        <v>22</v>
      </c>
      <c r="AO163">
        <f t="shared" si="16"/>
        <v>6</v>
      </c>
      <c r="AP163">
        <f t="shared" si="17"/>
        <v>79</v>
      </c>
      <c r="AQ163">
        <f t="shared" si="13"/>
        <v>7.59493670886076</v>
      </c>
    </row>
    <row r="164" spans="1:43" ht="15.75" customHeight="1" x14ac:dyDescent="0.25">
      <c r="A164" s="1">
        <v>42264</v>
      </c>
      <c r="B164">
        <v>37</v>
      </c>
      <c r="C164">
        <v>225</v>
      </c>
      <c r="D164" t="s">
        <v>122</v>
      </c>
      <c r="E164" t="s">
        <v>124</v>
      </c>
      <c r="F164" t="s">
        <v>151</v>
      </c>
      <c r="H164">
        <v>30</v>
      </c>
      <c r="I164">
        <v>60</v>
      </c>
      <c r="J164">
        <v>85</v>
      </c>
      <c r="K164">
        <v>19.5</v>
      </c>
      <c r="L164">
        <v>99.4</v>
      </c>
      <c r="M164">
        <v>14.4</v>
      </c>
      <c r="R164">
        <v>18</v>
      </c>
      <c r="S164">
        <v>18</v>
      </c>
      <c r="T164">
        <v>18</v>
      </c>
      <c r="U164">
        <v>18</v>
      </c>
      <c r="V164">
        <v>18</v>
      </c>
      <c r="W164">
        <v>18</v>
      </c>
      <c r="X164">
        <v>0</v>
      </c>
      <c r="Y164">
        <v>14</v>
      </c>
      <c r="AB164">
        <f t="shared" si="14"/>
        <v>54</v>
      </c>
      <c r="AC164">
        <f t="shared" si="15"/>
        <v>68</v>
      </c>
      <c r="AD164">
        <f t="shared" si="2"/>
        <v>79.411764705882348</v>
      </c>
      <c r="AE164">
        <v>3</v>
      </c>
      <c r="AF164">
        <v>18</v>
      </c>
      <c r="AG164">
        <v>3</v>
      </c>
      <c r="AH164">
        <v>18</v>
      </c>
      <c r="AI164">
        <v>5</v>
      </c>
      <c r="AJ164">
        <v>18</v>
      </c>
      <c r="AK164">
        <v>0</v>
      </c>
      <c r="AL164">
        <v>14</v>
      </c>
      <c r="AO164">
        <f t="shared" si="16"/>
        <v>11</v>
      </c>
      <c r="AP164">
        <f t="shared" si="17"/>
        <v>68</v>
      </c>
      <c r="AQ164">
        <f t="shared" si="13"/>
        <v>16.176470588235293</v>
      </c>
    </row>
    <row r="165" spans="1:43" ht="15.75" customHeight="1" x14ac:dyDescent="0.25">
      <c r="A165" s="1">
        <v>42264</v>
      </c>
      <c r="B165">
        <v>37</v>
      </c>
      <c r="C165">
        <v>226</v>
      </c>
      <c r="D165" t="s">
        <v>65</v>
      </c>
      <c r="E165">
        <v>100901</v>
      </c>
      <c r="F165" t="s">
        <v>65</v>
      </c>
      <c r="H165">
        <v>60</v>
      </c>
      <c r="I165">
        <v>70</v>
      </c>
      <c r="J165">
        <v>85</v>
      </c>
      <c r="K165">
        <v>46</v>
      </c>
      <c r="L165">
        <v>273.7</v>
      </c>
      <c r="M165">
        <v>188.7</v>
      </c>
      <c r="R165">
        <v>14</v>
      </c>
      <c r="S165">
        <v>14</v>
      </c>
      <c r="T165">
        <v>14</v>
      </c>
      <c r="U165">
        <v>14</v>
      </c>
      <c r="V165">
        <v>14</v>
      </c>
      <c r="W165">
        <v>14</v>
      </c>
      <c r="X165">
        <v>0</v>
      </c>
      <c r="Y165">
        <v>33</v>
      </c>
      <c r="AB165">
        <f t="shared" si="14"/>
        <v>42</v>
      </c>
      <c r="AC165">
        <f t="shared" si="15"/>
        <v>75</v>
      </c>
      <c r="AD165">
        <f t="shared" si="2"/>
        <v>56.000000000000007</v>
      </c>
      <c r="AE165">
        <v>4</v>
      </c>
      <c r="AF165">
        <v>15</v>
      </c>
      <c r="AG165">
        <v>0</v>
      </c>
      <c r="AH165">
        <v>14</v>
      </c>
      <c r="AI165">
        <v>1</v>
      </c>
      <c r="AJ165">
        <v>14</v>
      </c>
      <c r="AK165">
        <v>0</v>
      </c>
      <c r="AL165">
        <v>31</v>
      </c>
      <c r="AO165">
        <f t="shared" si="16"/>
        <v>5</v>
      </c>
      <c r="AP165">
        <f t="shared" si="17"/>
        <v>74</v>
      </c>
      <c r="AQ165">
        <f t="shared" si="13"/>
        <v>6.756756756756757</v>
      </c>
    </row>
    <row r="166" spans="1:43" ht="15.75" customHeight="1" x14ac:dyDescent="0.25">
      <c r="A166" s="1">
        <v>42278</v>
      </c>
      <c r="B166">
        <v>38</v>
      </c>
      <c r="C166">
        <v>227</v>
      </c>
      <c r="D166" t="s">
        <v>43</v>
      </c>
      <c r="E166">
        <v>130503</v>
      </c>
      <c r="F166" t="s">
        <v>43</v>
      </c>
      <c r="H166">
        <v>70</v>
      </c>
      <c r="I166">
        <v>80</v>
      </c>
      <c r="J166">
        <v>85</v>
      </c>
      <c r="K166">
        <v>40</v>
      </c>
      <c r="L166">
        <v>272</v>
      </c>
      <c r="M166">
        <v>187</v>
      </c>
      <c r="R166">
        <v>21</v>
      </c>
      <c r="S166">
        <v>21</v>
      </c>
      <c r="T166">
        <v>21</v>
      </c>
      <c r="U166">
        <v>21</v>
      </c>
      <c r="V166">
        <v>21</v>
      </c>
      <c r="W166">
        <v>21</v>
      </c>
      <c r="X166">
        <v>0</v>
      </c>
      <c r="Y166">
        <v>19</v>
      </c>
      <c r="AB166">
        <f t="shared" si="14"/>
        <v>63</v>
      </c>
      <c r="AC166">
        <f t="shared" si="15"/>
        <v>82</v>
      </c>
      <c r="AD166">
        <f t="shared" si="2"/>
        <v>76.829268292682926</v>
      </c>
      <c r="AE166">
        <v>9</v>
      </c>
      <c r="AF166">
        <v>21</v>
      </c>
      <c r="AG166">
        <v>10</v>
      </c>
      <c r="AH166">
        <v>21</v>
      </c>
      <c r="AI166">
        <v>13</v>
      </c>
      <c r="AJ166">
        <v>21</v>
      </c>
      <c r="AK166">
        <v>0</v>
      </c>
      <c r="AL166">
        <v>19</v>
      </c>
      <c r="AO166">
        <f t="shared" si="16"/>
        <v>32</v>
      </c>
      <c r="AP166">
        <f t="shared" si="17"/>
        <v>82</v>
      </c>
      <c r="AQ166">
        <f t="shared" si="13"/>
        <v>39.024390243902438</v>
      </c>
    </row>
    <row r="167" spans="1:43" ht="15.75" customHeight="1" x14ac:dyDescent="0.25">
      <c r="A167" s="1">
        <v>42278</v>
      </c>
      <c r="B167">
        <v>38</v>
      </c>
      <c r="C167">
        <v>228</v>
      </c>
      <c r="D167" t="s">
        <v>85</v>
      </c>
      <c r="E167" t="s">
        <v>99</v>
      </c>
      <c r="F167" t="s">
        <v>87</v>
      </c>
      <c r="H167">
        <v>30</v>
      </c>
      <c r="I167">
        <v>60</v>
      </c>
      <c r="J167">
        <v>85</v>
      </c>
      <c r="K167">
        <v>45.5</v>
      </c>
      <c r="L167">
        <v>232</v>
      </c>
      <c r="M167">
        <v>147</v>
      </c>
      <c r="R167">
        <v>21</v>
      </c>
      <c r="S167">
        <v>21</v>
      </c>
      <c r="T167">
        <v>21</v>
      </c>
      <c r="U167">
        <v>21</v>
      </c>
      <c r="V167">
        <v>21</v>
      </c>
      <c r="W167">
        <v>21</v>
      </c>
      <c r="X167">
        <v>0</v>
      </c>
      <c r="Y167">
        <v>14</v>
      </c>
      <c r="AB167">
        <f t="shared" si="14"/>
        <v>63</v>
      </c>
      <c r="AC167">
        <f t="shared" si="15"/>
        <v>77</v>
      </c>
      <c r="AD167">
        <f t="shared" si="2"/>
        <v>81.818181818181827</v>
      </c>
      <c r="AE167">
        <v>7</v>
      </c>
      <c r="AF167">
        <v>21</v>
      </c>
      <c r="AG167">
        <v>11</v>
      </c>
      <c r="AH167">
        <v>21</v>
      </c>
      <c r="AI167">
        <v>8</v>
      </c>
      <c r="AJ167">
        <v>21</v>
      </c>
      <c r="AK167">
        <v>0</v>
      </c>
      <c r="AL167">
        <v>14</v>
      </c>
      <c r="AO167">
        <f t="shared" si="16"/>
        <v>26</v>
      </c>
      <c r="AP167">
        <f t="shared" si="17"/>
        <v>77</v>
      </c>
      <c r="AQ167">
        <f t="shared" si="13"/>
        <v>33.766233766233768</v>
      </c>
    </row>
    <row r="168" spans="1:43" ht="15.75" customHeight="1" x14ac:dyDescent="0.25">
      <c r="A168" s="1">
        <v>42278</v>
      </c>
      <c r="B168">
        <v>38</v>
      </c>
      <c r="C168">
        <v>229</v>
      </c>
      <c r="D168" t="s">
        <v>85</v>
      </c>
      <c r="E168" t="s">
        <v>86</v>
      </c>
      <c r="F168" t="s">
        <v>87</v>
      </c>
      <c r="H168">
        <v>50</v>
      </c>
      <c r="I168">
        <v>50</v>
      </c>
      <c r="J168">
        <v>85</v>
      </c>
      <c r="K168">
        <v>40</v>
      </c>
      <c r="L168">
        <v>170</v>
      </c>
      <c r="M168">
        <v>85</v>
      </c>
      <c r="R168">
        <v>23</v>
      </c>
      <c r="S168">
        <v>23</v>
      </c>
      <c r="T168">
        <v>23</v>
      </c>
      <c r="U168">
        <v>23</v>
      </c>
      <c r="V168">
        <v>23</v>
      </c>
      <c r="W168">
        <v>23</v>
      </c>
      <c r="X168">
        <v>0</v>
      </c>
      <c r="Y168">
        <v>10</v>
      </c>
      <c r="AB168">
        <f t="shared" si="14"/>
        <v>69</v>
      </c>
      <c r="AC168">
        <f t="shared" si="15"/>
        <v>79</v>
      </c>
      <c r="AD168">
        <f t="shared" si="2"/>
        <v>87.341772151898738</v>
      </c>
      <c r="AE168">
        <v>12</v>
      </c>
      <c r="AF168">
        <v>23</v>
      </c>
      <c r="AG168">
        <v>9</v>
      </c>
      <c r="AH168">
        <v>23</v>
      </c>
      <c r="AI168">
        <v>10</v>
      </c>
      <c r="AJ168">
        <v>23</v>
      </c>
      <c r="AK168">
        <v>0</v>
      </c>
      <c r="AL168">
        <v>10</v>
      </c>
      <c r="AO168">
        <f t="shared" si="16"/>
        <v>31</v>
      </c>
      <c r="AP168">
        <f t="shared" si="17"/>
        <v>79</v>
      </c>
      <c r="AQ168">
        <f t="shared" si="13"/>
        <v>39.24050632911392</v>
      </c>
    </row>
    <row r="169" spans="1:43" ht="15.75" customHeight="1" x14ac:dyDescent="0.25">
      <c r="A169" s="1">
        <v>42278</v>
      </c>
      <c r="B169">
        <v>38</v>
      </c>
      <c r="C169">
        <v>230</v>
      </c>
      <c r="D169" t="s">
        <v>106</v>
      </c>
      <c r="E169" t="s">
        <v>108</v>
      </c>
      <c r="F169" t="s">
        <v>131</v>
      </c>
      <c r="H169">
        <v>30</v>
      </c>
      <c r="I169">
        <v>60</v>
      </c>
      <c r="J169">
        <v>85</v>
      </c>
      <c r="K169">
        <v>16.5</v>
      </c>
      <c r="L169">
        <v>84.1</v>
      </c>
      <c r="M169" t="s">
        <v>63</v>
      </c>
      <c r="R169">
        <v>24</v>
      </c>
      <c r="S169">
        <v>24</v>
      </c>
      <c r="T169">
        <v>24</v>
      </c>
      <c r="U169">
        <v>24</v>
      </c>
      <c r="V169">
        <v>23</v>
      </c>
      <c r="W169">
        <v>23</v>
      </c>
      <c r="X169">
        <v>0</v>
      </c>
      <c r="Y169">
        <v>21</v>
      </c>
      <c r="AB169">
        <f t="shared" si="14"/>
        <v>71</v>
      </c>
      <c r="AC169">
        <f t="shared" si="15"/>
        <v>92</v>
      </c>
      <c r="AD169">
        <f t="shared" si="2"/>
        <v>77.173913043478265</v>
      </c>
      <c r="AE169">
        <v>4</v>
      </c>
      <c r="AF169">
        <v>24</v>
      </c>
      <c r="AG169">
        <v>3</v>
      </c>
      <c r="AH169">
        <v>24</v>
      </c>
      <c r="AI169">
        <v>2</v>
      </c>
      <c r="AJ169">
        <v>23</v>
      </c>
      <c r="AK169">
        <v>0</v>
      </c>
      <c r="AL169">
        <v>21</v>
      </c>
      <c r="AO169">
        <f t="shared" si="16"/>
        <v>9</v>
      </c>
      <c r="AP169">
        <f t="shared" si="17"/>
        <v>92</v>
      </c>
      <c r="AQ169">
        <f t="shared" si="13"/>
        <v>9.7826086956521738</v>
      </c>
    </row>
    <row r="170" spans="1:43" ht="15.75" customHeight="1" x14ac:dyDescent="0.25">
      <c r="A170" s="1">
        <v>42278</v>
      </c>
      <c r="B170">
        <v>38</v>
      </c>
      <c r="C170">
        <v>231</v>
      </c>
      <c r="D170" t="s">
        <v>106</v>
      </c>
      <c r="E170" t="s">
        <v>113</v>
      </c>
      <c r="F170" t="s">
        <v>131</v>
      </c>
      <c r="H170">
        <v>40</v>
      </c>
      <c r="I170">
        <v>70</v>
      </c>
      <c r="J170">
        <v>85</v>
      </c>
      <c r="K170">
        <v>9.5</v>
      </c>
      <c r="L170">
        <v>56.5</v>
      </c>
      <c r="M170" t="s">
        <v>63</v>
      </c>
      <c r="R170">
        <v>24</v>
      </c>
      <c r="S170">
        <v>24</v>
      </c>
      <c r="T170">
        <v>24</v>
      </c>
      <c r="U170">
        <v>24</v>
      </c>
      <c r="V170">
        <v>24</v>
      </c>
      <c r="W170">
        <v>24</v>
      </c>
      <c r="X170">
        <v>0</v>
      </c>
      <c r="Y170">
        <v>13</v>
      </c>
      <c r="AB170">
        <f t="shared" si="14"/>
        <v>72</v>
      </c>
      <c r="AC170">
        <f t="shared" si="15"/>
        <v>85</v>
      </c>
      <c r="AD170">
        <f t="shared" si="2"/>
        <v>84.705882352941174</v>
      </c>
      <c r="AE170">
        <v>1</v>
      </c>
      <c r="AF170">
        <v>24</v>
      </c>
      <c r="AG170">
        <v>5</v>
      </c>
      <c r="AH170">
        <v>24</v>
      </c>
      <c r="AI170">
        <v>5</v>
      </c>
      <c r="AJ170">
        <v>24</v>
      </c>
      <c r="AK170">
        <v>0</v>
      </c>
      <c r="AL170">
        <v>13</v>
      </c>
      <c r="AO170">
        <f t="shared" si="16"/>
        <v>11</v>
      </c>
      <c r="AP170">
        <f t="shared" si="17"/>
        <v>85</v>
      </c>
      <c r="AQ170">
        <f t="shared" si="13"/>
        <v>12.941176470588237</v>
      </c>
    </row>
    <row r="171" spans="1:43" ht="15.75" customHeight="1" x14ac:dyDescent="0.25">
      <c r="A171" s="1">
        <v>42278</v>
      </c>
      <c r="B171">
        <v>38</v>
      </c>
      <c r="C171">
        <v>232</v>
      </c>
      <c r="D171" t="s">
        <v>114</v>
      </c>
      <c r="E171" t="s">
        <v>115</v>
      </c>
      <c r="F171" t="s">
        <v>149</v>
      </c>
      <c r="H171">
        <v>40</v>
      </c>
      <c r="I171">
        <v>70</v>
      </c>
      <c r="J171">
        <v>85</v>
      </c>
      <c r="K171">
        <v>19.5</v>
      </c>
      <c r="L171">
        <v>116</v>
      </c>
      <c r="M171">
        <v>31</v>
      </c>
      <c r="R171">
        <v>23</v>
      </c>
      <c r="S171">
        <v>23</v>
      </c>
      <c r="T171">
        <v>23</v>
      </c>
      <c r="U171">
        <v>23</v>
      </c>
      <c r="V171">
        <v>23</v>
      </c>
      <c r="W171">
        <v>23</v>
      </c>
      <c r="X171">
        <v>0</v>
      </c>
      <c r="Y171">
        <v>13</v>
      </c>
      <c r="AB171">
        <f t="shared" si="14"/>
        <v>69</v>
      </c>
      <c r="AC171">
        <f t="shared" si="15"/>
        <v>82</v>
      </c>
      <c r="AD171">
        <f t="shared" si="2"/>
        <v>84.146341463414629</v>
      </c>
      <c r="AE171">
        <v>12</v>
      </c>
      <c r="AF171">
        <v>23</v>
      </c>
      <c r="AG171">
        <v>9</v>
      </c>
      <c r="AH171">
        <v>23</v>
      </c>
      <c r="AI171">
        <v>14</v>
      </c>
      <c r="AJ171">
        <v>23</v>
      </c>
      <c r="AK171">
        <v>0</v>
      </c>
      <c r="AL171">
        <v>13</v>
      </c>
      <c r="AO171">
        <f t="shared" si="16"/>
        <v>35</v>
      </c>
      <c r="AP171">
        <f t="shared" si="17"/>
        <v>82</v>
      </c>
      <c r="AQ171">
        <f t="shared" si="13"/>
        <v>42.68292682926829</v>
      </c>
    </row>
    <row r="172" spans="1:43" ht="15.75" customHeight="1" x14ac:dyDescent="0.25">
      <c r="A172" s="1">
        <v>42283</v>
      </c>
      <c r="B172">
        <v>39</v>
      </c>
      <c r="C172">
        <v>233</v>
      </c>
      <c r="D172" t="s">
        <v>43</v>
      </c>
      <c r="E172">
        <v>130503</v>
      </c>
      <c r="F172" t="s">
        <v>43</v>
      </c>
      <c r="H172">
        <v>70</v>
      </c>
      <c r="I172">
        <v>75</v>
      </c>
      <c r="J172">
        <v>85</v>
      </c>
      <c r="K172">
        <v>31</v>
      </c>
      <c r="L172">
        <v>197.6</v>
      </c>
      <c r="M172">
        <v>112.6</v>
      </c>
      <c r="R172">
        <v>15</v>
      </c>
      <c r="S172">
        <v>15</v>
      </c>
      <c r="T172">
        <v>14</v>
      </c>
      <c r="U172">
        <v>14</v>
      </c>
      <c r="V172">
        <v>14</v>
      </c>
      <c r="W172">
        <v>14</v>
      </c>
      <c r="X172">
        <v>0</v>
      </c>
      <c r="Y172">
        <v>22</v>
      </c>
      <c r="AB172">
        <f t="shared" si="14"/>
        <v>43</v>
      </c>
      <c r="AC172">
        <f t="shared" si="15"/>
        <v>65</v>
      </c>
      <c r="AD172">
        <f t="shared" si="2"/>
        <v>66.153846153846146</v>
      </c>
      <c r="AE172">
        <v>6</v>
      </c>
      <c r="AF172">
        <v>15</v>
      </c>
      <c r="AG172">
        <v>7</v>
      </c>
      <c r="AH172">
        <v>14</v>
      </c>
      <c r="AI172">
        <v>3</v>
      </c>
      <c r="AJ172">
        <v>11</v>
      </c>
      <c r="AK172">
        <v>0</v>
      </c>
      <c r="AL172">
        <v>22</v>
      </c>
      <c r="AO172">
        <f t="shared" si="16"/>
        <v>16</v>
      </c>
      <c r="AP172">
        <f t="shared" si="17"/>
        <v>62</v>
      </c>
      <c r="AQ172">
        <f t="shared" si="13"/>
        <v>25.806451612903224</v>
      </c>
    </row>
    <row r="173" spans="1:43" ht="15.75" customHeight="1" x14ac:dyDescent="0.25">
      <c r="A173" s="1">
        <v>42283</v>
      </c>
      <c r="B173">
        <v>39</v>
      </c>
      <c r="C173">
        <v>234</v>
      </c>
      <c r="D173" t="s">
        <v>79</v>
      </c>
      <c r="E173" t="s">
        <v>127</v>
      </c>
      <c r="F173" t="s">
        <v>82</v>
      </c>
      <c r="H173">
        <v>70</v>
      </c>
      <c r="I173">
        <v>65</v>
      </c>
      <c r="J173">
        <v>85</v>
      </c>
      <c r="K173">
        <v>20</v>
      </c>
      <c r="L173">
        <v>110.5</v>
      </c>
      <c r="M173">
        <v>25.5</v>
      </c>
      <c r="R173">
        <v>17</v>
      </c>
      <c r="S173">
        <v>17</v>
      </c>
      <c r="T173">
        <v>17</v>
      </c>
      <c r="U173">
        <v>17</v>
      </c>
      <c r="V173">
        <v>16</v>
      </c>
      <c r="W173">
        <v>16</v>
      </c>
      <c r="X173">
        <v>0</v>
      </c>
      <c r="Y173">
        <v>21</v>
      </c>
      <c r="AB173">
        <f t="shared" si="14"/>
        <v>50</v>
      </c>
      <c r="AC173">
        <f t="shared" si="15"/>
        <v>71</v>
      </c>
      <c r="AD173">
        <f t="shared" si="2"/>
        <v>70.422535211267601</v>
      </c>
      <c r="AE173">
        <v>1</v>
      </c>
      <c r="AF173">
        <v>17</v>
      </c>
      <c r="AG173">
        <v>3</v>
      </c>
      <c r="AH173">
        <v>17</v>
      </c>
      <c r="AI173">
        <v>1</v>
      </c>
      <c r="AJ173">
        <v>16</v>
      </c>
      <c r="AK173">
        <v>0</v>
      </c>
      <c r="AL173">
        <v>21</v>
      </c>
      <c r="AO173">
        <f t="shared" si="16"/>
        <v>5</v>
      </c>
      <c r="AP173">
        <f t="shared" si="17"/>
        <v>71</v>
      </c>
      <c r="AQ173">
        <f t="shared" si="13"/>
        <v>7.042253521126761</v>
      </c>
    </row>
    <row r="174" spans="1:43" ht="15.75" customHeight="1" x14ac:dyDescent="0.25">
      <c r="A174" s="1">
        <v>42283</v>
      </c>
      <c r="B174">
        <v>39</v>
      </c>
      <c r="C174">
        <v>235</v>
      </c>
      <c r="D174" t="s">
        <v>79</v>
      </c>
      <c r="E174" t="s">
        <v>130</v>
      </c>
      <c r="F174" t="s">
        <v>82</v>
      </c>
      <c r="H174">
        <v>45</v>
      </c>
      <c r="I174">
        <v>60</v>
      </c>
      <c r="J174">
        <v>85</v>
      </c>
      <c r="K174">
        <v>36</v>
      </c>
      <c r="L174">
        <v>183.6</v>
      </c>
      <c r="M174">
        <v>98.6</v>
      </c>
      <c r="R174">
        <v>15</v>
      </c>
      <c r="S174">
        <v>15</v>
      </c>
      <c r="T174">
        <v>15</v>
      </c>
      <c r="U174">
        <v>15</v>
      </c>
      <c r="V174">
        <v>15</v>
      </c>
      <c r="W174">
        <v>15</v>
      </c>
      <c r="X174">
        <v>0</v>
      </c>
      <c r="Y174">
        <v>24</v>
      </c>
      <c r="AB174">
        <f t="shared" si="14"/>
        <v>45</v>
      </c>
      <c r="AC174">
        <f t="shared" si="15"/>
        <v>69</v>
      </c>
      <c r="AD174">
        <f t="shared" si="2"/>
        <v>65.217391304347828</v>
      </c>
      <c r="AE174">
        <v>0</v>
      </c>
      <c r="AF174">
        <v>15</v>
      </c>
      <c r="AG174">
        <v>1</v>
      </c>
      <c r="AH174">
        <v>15</v>
      </c>
      <c r="AI174">
        <v>0</v>
      </c>
      <c r="AJ174">
        <v>15</v>
      </c>
      <c r="AK174">
        <v>0</v>
      </c>
      <c r="AL174">
        <v>24</v>
      </c>
      <c r="AO174">
        <f t="shared" si="16"/>
        <v>1</v>
      </c>
      <c r="AP174">
        <f t="shared" si="17"/>
        <v>69</v>
      </c>
      <c r="AQ174">
        <f t="shared" si="13"/>
        <v>1.4492753623188406</v>
      </c>
    </row>
    <row r="175" spans="1:43" ht="15.75" customHeight="1" x14ac:dyDescent="0.25">
      <c r="A175" s="1">
        <v>42283</v>
      </c>
      <c r="B175">
        <v>39</v>
      </c>
      <c r="C175">
        <v>236</v>
      </c>
      <c r="D175" t="s">
        <v>79</v>
      </c>
      <c r="E175" t="s">
        <v>81</v>
      </c>
      <c r="F175" t="s">
        <v>82</v>
      </c>
      <c r="H175">
        <v>40</v>
      </c>
      <c r="I175">
        <v>65</v>
      </c>
      <c r="J175">
        <v>85</v>
      </c>
      <c r="K175">
        <v>40</v>
      </c>
      <c r="L175">
        <v>221</v>
      </c>
      <c r="M175">
        <v>136</v>
      </c>
      <c r="R175">
        <v>16</v>
      </c>
      <c r="S175">
        <v>16</v>
      </c>
      <c r="T175">
        <v>16</v>
      </c>
      <c r="U175">
        <v>16</v>
      </c>
      <c r="V175">
        <v>16</v>
      </c>
      <c r="W175">
        <v>16</v>
      </c>
      <c r="X175">
        <v>0</v>
      </c>
      <c r="Y175">
        <v>23</v>
      </c>
      <c r="AB175">
        <f t="shared" si="14"/>
        <v>48</v>
      </c>
      <c r="AC175">
        <f t="shared" si="15"/>
        <v>71</v>
      </c>
      <c r="AD175">
        <f t="shared" si="2"/>
        <v>67.605633802816897</v>
      </c>
      <c r="AE175">
        <v>5</v>
      </c>
      <c r="AF175">
        <v>16</v>
      </c>
      <c r="AG175">
        <v>1</v>
      </c>
      <c r="AH175">
        <v>16</v>
      </c>
      <c r="AI175">
        <v>4</v>
      </c>
      <c r="AJ175">
        <v>16</v>
      </c>
      <c r="AK175">
        <v>0</v>
      </c>
      <c r="AL175">
        <v>23</v>
      </c>
      <c r="AO175">
        <f t="shared" si="16"/>
        <v>10</v>
      </c>
      <c r="AP175">
        <f t="shared" si="17"/>
        <v>71</v>
      </c>
      <c r="AQ175">
        <f t="shared" si="13"/>
        <v>14.084507042253522</v>
      </c>
    </row>
    <row r="176" spans="1:43" ht="15.75" customHeight="1" x14ac:dyDescent="0.25">
      <c r="A176" s="1">
        <v>42283</v>
      </c>
      <c r="B176">
        <v>39</v>
      </c>
      <c r="C176">
        <v>237</v>
      </c>
      <c r="D176" t="s">
        <v>85</v>
      </c>
      <c r="E176" t="s">
        <v>99</v>
      </c>
      <c r="F176" t="s">
        <v>87</v>
      </c>
      <c r="H176">
        <v>50</v>
      </c>
      <c r="I176">
        <v>40</v>
      </c>
      <c r="J176">
        <v>85</v>
      </c>
      <c r="K176">
        <v>27</v>
      </c>
      <c r="L176">
        <v>91.8</v>
      </c>
      <c r="M176">
        <v>6.8</v>
      </c>
      <c r="R176">
        <v>20</v>
      </c>
      <c r="S176">
        <v>20</v>
      </c>
      <c r="T176">
        <v>20</v>
      </c>
      <c r="U176">
        <v>20</v>
      </c>
      <c r="V176">
        <v>19</v>
      </c>
      <c r="W176">
        <v>19</v>
      </c>
      <c r="X176">
        <v>0</v>
      </c>
      <c r="Y176">
        <v>13</v>
      </c>
      <c r="AB176">
        <f t="shared" si="14"/>
        <v>59</v>
      </c>
      <c r="AC176">
        <f t="shared" si="15"/>
        <v>72</v>
      </c>
      <c r="AD176">
        <f t="shared" si="2"/>
        <v>81.944444444444443</v>
      </c>
      <c r="AE176">
        <v>8</v>
      </c>
      <c r="AF176">
        <v>20</v>
      </c>
      <c r="AG176">
        <v>9</v>
      </c>
      <c r="AH176">
        <v>20</v>
      </c>
      <c r="AI176">
        <v>9</v>
      </c>
      <c r="AJ176">
        <v>19</v>
      </c>
      <c r="AK176">
        <v>0</v>
      </c>
      <c r="AL176">
        <v>13</v>
      </c>
      <c r="AO176">
        <f t="shared" si="16"/>
        <v>26</v>
      </c>
      <c r="AP176">
        <f t="shared" si="17"/>
        <v>72</v>
      </c>
      <c r="AQ176">
        <f t="shared" si="13"/>
        <v>36.111111111111107</v>
      </c>
    </row>
    <row r="177" spans="1:43" ht="15.75" customHeight="1" x14ac:dyDescent="0.25">
      <c r="A177" s="1">
        <v>42283</v>
      </c>
      <c r="B177">
        <v>39</v>
      </c>
      <c r="C177">
        <v>238</v>
      </c>
      <c r="D177" t="s">
        <v>85</v>
      </c>
      <c r="E177" t="s">
        <v>86</v>
      </c>
      <c r="F177" t="s">
        <v>87</v>
      </c>
      <c r="H177">
        <v>70</v>
      </c>
      <c r="I177">
        <v>70</v>
      </c>
      <c r="J177">
        <v>85</v>
      </c>
      <c r="K177">
        <v>20.5</v>
      </c>
      <c r="L177">
        <v>121.9</v>
      </c>
      <c r="M177">
        <v>36.9</v>
      </c>
      <c r="R177">
        <v>22</v>
      </c>
      <c r="S177">
        <v>22</v>
      </c>
      <c r="T177">
        <v>22</v>
      </c>
      <c r="U177">
        <v>22</v>
      </c>
      <c r="V177">
        <v>21</v>
      </c>
      <c r="W177">
        <v>21</v>
      </c>
      <c r="X177">
        <v>0</v>
      </c>
      <c r="Y177">
        <v>10</v>
      </c>
      <c r="AB177">
        <f t="shared" si="14"/>
        <v>65</v>
      </c>
      <c r="AC177">
        <f t="shared" si="15"/>
        <v>75</v>
      </c>
      <c r="AD177">
        <f t="shared" si="2"/>
        <v>86.666666666666671</v>
      </c>
      <c r="AE177">
        <v>7</v>
      </c>
      <c r="AF177">
        <v>22</v>
      </c>
      <c r="AG177">
        <v>11</v>
      </c>
      <c r="AH177">
        <v>21</v>
      </c>
      <c r="AI177">
        <v>9</v>
      </c>
      <c r="AJ177">
        <v>21</v>
      </c>
      <c r="AK177">
        <v>0</v>
      </c>
      <c r="AL177">
        <v>9</v>
      </c>
      <c r="AO177">
        <f t="shared" si="16"/>
        <v>27</v>
      </c>
      <c r="AP177">
        <f t="shared" si="17"/>
        <v>73</v>
      </c>
      <c r="AQ177">
        <f t="shared" si="13"/>
        <v>36.986301369863014</v>
      </c>
    </row>
    <row r="178" spans="1:43" ht="15.75" customHeight="1" x14ac:dyDescent="0.25">
      <c r="A178" s="1">
        <v>42283</v>
      </c>
      <c r="B178">
        <v>39</v>
      </c>
      <c r="C178">
        <v>239</v>
      </c>
      <c r="D178" t="s">
        <v>114</v>
      </c>
      <c r="E178" t="s">
        <v>115</v>
      </c>
      <c r="F178" t="s">
        <v>149</v>
      </c>
      <c r="H178">
        <v>40</v>
      </c>
      <c r="I178">
        <v>65</v>
      </c>
      <c r="J178">
        <v>85</v>
      </c>
      <c r="K178">
        <v>20.5</v>
      </c>
      <c r="L178">
        <v>113.2</v>
      </c>
      <c r="M178">
        <v>28.2</v>
      </c>
      <c r="R178">
        <v>21</v>
      </c>
      <c r="S178">
        <v>21</v>
      </c>
      <c r="T178">
        <v>20</v>
      </c>
      <c r="U178">
        <v>20</v>
      </c>
      <c r="V178">
        <v>0</v>
      </c>
      <c r="W178">
        <v>0</v>
      </c>
      <c r="X178">
        <v>0</v>
      </c>
      <c r="Y178">
        <v>9</v>
      </c>
      <c r="AB178">
        <f t="shared" si="14"/>
        <v>41</v>
      </c>
      <c r="AC178">
        <f t="shared" si="15"/>
        <v>50</v>
      </c>
      <c r="AD178">
        <f t="shared" si="2"/>
        <v>82</v>
      </c>
      <c r="AE178">
        <v>9</v>
      </c>
      <c r="AF178">
        <v>22</v>
      </c>
      <c r="AG178">
        <v>11</v>
      </c>
      <c r="AH178">
        <v>21</v>
      </c>
      <c r="AI178">
        <v>0</v>
      </c>
      <c r="AJ178">
        <v>0</v>
      </c>
      <c r="AK178">
        <v>0</v>
      </c>
      <c r="AL178">
        <v>9</v>
      </c>
      <c r="AO178">
        <f t="shared" si="16"/>
        <v>20</v>
      </c>
      <c r="AP178">
        <f t="shared" si="17"/>
        <v>52</v>
      </c>
      <c r="AQ178">
        <f t="shared" si="13"/>
        <v>38.461538461538467</v>
      </c>
    </row>
    <row r="179" spans="1:43" ht="15.75" customHeight="1" x14ac:dyDescent="0.25">
      <c r="A179" s="1">
        <v>42285</v>
      </c>
      <c r="B179">
        <v>40</v>
      </c>
      <c r="C179">
        <v>240</v>
      </c>
      <c r="D179" t="s">
        <v>43</v>
      </c>
      <c r="E179">
        <v>130503</v>
      </c>
      <c r="F179" t="s">
        <v>43</v>
      </c>
      <c r="H179">
        <v>70</v>
      </c>
      <c r="I179">
        <v>75</v>
      </c>
      <c r="J179">
        <v>85</v>
      </c>
      <c r="K179">
        <v>53</v>
      </c>
      <c r="L179">
        <v>337</v>
      </c>
      <c r="M179">
        <v>252</v>
      </c>
      <c r="R179">
        <v>20</v>
      </c>
      <c r="S179">
        <v>20</v>
      </c>
      <c r="T179">
        <v>20</v>
      </c>
      <c r="U179">
        <v>20</v>
      </c>
      <c r="V179">
        <v>20</v>
      </c>
      <c r="W179">
        <v>20</v>
      </c>
      <c r="X179">
        <v>0</v>
      </c>
      <c r="Y179">
        <v>13</v>
      </c>
      <c r="AB179">
        <f t="shared" si="14"/>
        <v>60</v>
      </c>
      <c r="AC179">
        <f t="shared" si="15"/>
        <v>73</v>
      </c>
      <c r="AD179">
        <f t="shared" si="2"/>
        <v>82.191780821917803</v>
      </c>
      <c r="AE179">
        <v>6</v>
      </c>
      <c r="AF179">
        <v>20</v>
      </c>
      <c r="AG179">
        <v>9</v>
      </c>
      <c r="AH179">
        <v>20</v>
      </c>
      <c r="AI179">
        <v>10</v>
      </c>
      <c r="AJ179">
        <v>20</v>
      </c>
      <c r="AK179">
        <v>0</v>
      </c>
      <c r="AL179">
        <v>13</v>
      </c>
      <c r="AO179">
        <f t="shared" si="16"/>
        <v>25</v>
      </c>
      <c r="AP179">
        <f t="shared" si="17"/>
        <v>73</v>
      </c>
      <c r="AQ179">
        <f t="shared" si="13"/>
        <v>34.246575342465754</v>
      </c>
    </row>
    <row r="180" spans="1:43" ht="15.75" customHeight="1" x14ac:dyDescent="0.25">
      <c r="A180" s="1">
        <v>42285</v>
      </c>
      <c r="B180">
        <v>40</v>
      </c>
      <c r="C180">
        <v>241</v>
      </c>
      <c r="D180" t="s">
        <v>110</v>
      </c>
      <c r="E180" t="s">
        <v>134</v>
      </c>
      <c r="F180" t="s">
        <v>112</v>
      </c>
      <c r="H180">
        <v>60</v>
      </c>
      <c r="I180">
        <v>60</v>
      </c>
      <c r="J180">
        <v>85</v>
      </c>
      <c r="K180">
        <v>73</v>
      </c>
      <c r="L180">
        <v>372</v>
      </c>
      <c r="M180">
        <v>287</v>
      </c>
      <c r="R180">
        <v>15</v>
      </c>
      <c r="S180">
        <v>15</v>
      </c>
      <c r="T180">
        <v>15</v>
      </c>
      <c r="U180">
        <v>15</v>
      </c>
      <c r="V180">
        <v>15</v>
      </c>
      <c r="W180">
        <v>15</v>
      </c>
      <c r="X180">
        <v>0</v>
      </c>
      <c r="Y180">
        <v>27</v>
      </c>
      <c r="AB180">
        <f t="shared" si="14"/>
        <v>45</v>
      </c>
      <c r="AC180">
        <f t="shared" si="15"/>
        <v>72</v>
      </c>
      <c r="AD180">
        <f t="shared" si="2"/>
        <v>62.5</v>
      </c>
      <c r="AE180">
        <v>2</v>
      </c>
      <c r="AF180">
        <v>15</v>
      </c>
      <c r="AG180">
        <v>1</v>
      </c>
      <c r="AH180">
        <v>15</v>
      </c>
      <c r="AI180">
        <v>2</v>
      </c>
      <c r="AJ180">
        <v>15</v>
      </c>
      <c r="AK180">
        <v>0</v>
      </c>
      <c r="AL180">
        <v>27</v>
      </c>
      <c r="AO180">
        <f t="shared" si="16"/>
        <v>5</v>
      </c>
      <c r="AP180">
        <f t="shared" si="17"/>
        <v>72</v>
      </c>
      <c r="AQ180">
        <f t="shared" si="13"/>
        <v>6.9444444444444446</v>
      </c>
    </row>
    <row r="181" spans="1:43" ht="15.75" customHeight="1" x14ac:dyDescent="0.25">
      <c r="A181" s="1">
        <v>42285</v>
      </c>
      <c r="B181">
        <v>40</v>
      </c>
      <c r="C181">
        <v>242</v>
      </c>
      <c r="D181" t="s">
        <v>110</v>
      </c>
      <c r="E181" t="s">
        <v>111</v>
      </c>
      <c r="F181" t="s">
        <v>112</v>
      </c>
      <c r="H181">
        <v>45</v>
      </c>
      <c r="I181">
        <v>65</v>
      </c>
      <c r="J181">
        <v>85</v>
      </c>
      <c r="K181">
        <v>30</v>
      </c>
      <c r="L181">
        <v>165</v>
      </c>
      <c r="M181">
        <v>80</v>
      </c>
      <c r="R181">
        <v>17</v>
      </c>
      <c r="S181">
        <v>17</v>
      </c>
      <c r="T181">
        <v>17</v>
      </c>
      <c r="U181">
        <v>17</v>
      </c>
      <c r="V181">
        <v>17</v>
      </c>
      <c r="W181">
        <v>17</v>
      </c>
      <c r="X181">
        <v>0</v>
      </c>
      <c r="Y181">
        <v>20</v>
      </c>
      <c r="AB181">
        <f t="shared" si="14"/>
        <v>51</v>
      </c>
      <c r="AC181">
        <f t="shared" si="15"/>
        <v>71</v>
      </c>
      <c r="AD181">
        <f t="shared" si="2"/>
        <v>71.83098591549296</v>
      </c>
      <c r="AE181">
        <v>0</v>
      </c>
      <c r="AF181">
        <v>17</v>
      </c>
      <c r="AG181">
        <v>5</v>
      </c>
      <c r="AH181">
        <v>17</v>
      </c>
      <c r="AI181">
        <v>5</v>
      </c>
      <c r="AJ181">
        <v>17</v>
      </c>
      <c r="AK181">
        <v>0</v>
      </c>
      <c r="AL181">
        <v>20</v>
      </c>
      <c r="AO181">
        <f t="shared" si="16"/>
        <v>10</v>
      </c>
      <c r="AP181">
        <f t="shared" si="17"/>
        <v>71</v>
      </c>
      <c r="AQ181">
        <f t="shared" si="13"/>
        <v>14.084507042253522</v>
      </c>
    </row>
    <row r="182" spans="1:43" ht="15.75" customHeight="1" x14ac:dyDescent="0.25">
      <c r="A182" s="1">
        <v>42285</v>
      </c>
      <c r="B182">
        <v>40</v>
      </c>
      <c r="C182">
        <v>243</v>
      </c>
      <c r="D182" t="s">
        <v>70</v>
      </c>
      <c r="E182" t="s">
        <v>144</v>
      </c>
      <c r="F182" t="s">
        <v>72</v>
      </c>
      <c r="H182">
        <v>65</v>
      </c>
      <c r="I182">
        <v>75</v>
      </c>
      <c r="J182">
        <v>85</v>
      </c>
      <c r="K182">
        <v>44.5</v>
      </c>
      <c r="L182">
        <v>283</v>
      </c>
      <c r="M182">
        <v>198</v>
      </c>
      <c r="R182">
        <v>16</v>
      </c>
      <c r="S182">
        <v>16</v>
      </c>
      <c r="T182">
        <v>16</v>
      </c>
      <c r="U182">
        <v>16</v>
      </c>
      <c r="V182">
        <v>15</v>
      </c>
      <c r="W182">
        <v>15</v>
      </c>
      <c r="X182">
        <v>0</v>
      </c>
      <c r="Y182">
        <v>24</v>
      </c>
      <c r="AB182">
        <f t="shared" si="14"/>
        <v>47</v>
      </c>
      <c r="AC182">
        <f t="shared" si="15"/>
        <v>71</v>
      </c>
      <c r="AD182">
        <f t="shared" si="2"/>
        <v>66.197183098591552</v>
      </c>
      <c r="AE182">
        <v>2</v>
      </c>
      <c r="AF182">
        <v>18</v>
      </c>
      <c r="AG182">
        <v>0</v>
      </c>
      <c r="AH182">
        <v>18</v>
      </c>
      <c r="AI182">
        <v>1</v>
      </c>
      <c r="AJ182">
        <v>15</v>
      </c>
      <c r="AK182">
        <v>0</v>
      </c>
      <c r="AL182">
        <v>20</v>
      </c>
      <c r="AO182">
        <f t="shared" si="16"/>
        <v>3</v>
      </c>
      <c r="AP182">
        <f t="shared" si="17"/>
        <v>71</v>
      </c>
      <c r="AQ182">
        <f t="shared" si="13"/>
        <v>4.225352112676056</v>
      </c>
    </row>
    <row r="183" spans="1:43" ht="15.75" customHeight="1" x14ac:dyDescent="0.25">
      <c r="A183" s="1">
        <v>42285</v>
      </c>
      <c r="B183">
        <v>40</v>
      </c>
      <c r="C183">
        <v>244</v>
      </c>
      <c r="D183" t="s">
        <v>70</v>
      </c>
      <c r="E183" t="s">
        <v>147</v>
      </c>
      <c r="F183" t="s">
        <v>72</v>
      </c>
      <c r="H183">
        <v>45</v>
      </c>
      <c r="I183">
        <v>55</v>
      </c>
      <c r="J183">
        <v>85</v>
      </c>
      <c r="K183">
        <v>16</v>
      </c>
      <c r="L183">
        <v>74.8</v>
      </c>
      <c r="M183" t="s">
        <v>63</v>
      </c>
      <c r="R183">
        <v>19</v>
      </c>
      <c r="S183">
        <v>19</v>
      </c>
      <c r="T183">
        <v>19</v>
      </c>
      <c r="U183">
        <v>19</v>
      </c>
      <c r="V183">
        <v>18</v>
      </c>
      <c r="W183">
        <v>18</v>
      </c>
      <c r="X183">
        <v>0</v>
      </c>
      <c r="Y183">
        <v>16</v>
      </c>
      <c r="AB183">
        <f t="shared" si="14"/>
        <v>56</v>
      </c>
      <c r="AC183">
        <f t="shared" si="15"/>
        <v>72</v>
      </c>
      <c r="AD183">
        <f t="shared" si="2"/>
        <v>77.777777777777786</v>
      </c>
      <c r="AE183">
        <v>6</v>
      </c>
      <c r="AF183">
        <v>19</v>
      </c>
      <c r="AG183">
        <v>2</v>
      </c>
      <c r="AH183">
        <v>19</v>
      </c>
      <c r="AI183">
        <v>5</v>
      </c>
      <c r="AJ183">
        <v>18</v>
      </c>
      <c r="AK183">
        <v>0</v>
      </c>
      <c r="AL183">
        <v>16</v>
      </c>
      <c r="AO183">
        <f t="shared" si="16"/>
        <v>13</v>
      </c>
      <c r="AP183">
        <f t="shared" si="17"/>
        <v>72</v>
      </c>
      <c r="AQ183">
        <f t="shared" si="13"/>
        <v>18.055555555555554</v>
      </c>
    </row>
    <row r="184" spans="1:43" ht="15.75" customHeight="1" x14ac:dyDescent="0.25">
      <c r="A184" s="1">
        <v>42285</v>
      </c>
      <c r="B184">
        <v>40</v>
      </c>
      <c r="C184">
        <v>245</v>
      </c>
      <c r="D184" t="s">
        <v>70</v>
      </c>
      <c r="E184" t="s">
        <v>71</v>
      </c>
      <c r="F184" t="s">
        <v>72</v>
      </c>
      <c r="H184">
        <v>55</v>
      </c>
      <c r="I184">
        <v>55</v>
      </c>
      <c r="J184">
        <v>85</v>
      </c>
      <c r="K184">
        <v>12</v>
      </c>
      <c r="L184">
        <v>56.1</v>
      </c>
      <c r="M184" t="s">
        <v>63</v>
      </c>
      <c r="R184">
        <v>17</v>
      </c>
      <c r="S184">
        <v>17</v>
      </c>
      <c r="T184">
        <v>17</v>
      </c>
      <c r="U184">
        <v>17</v>
      </c>
      <c r="V184">
        <v>16</v>
      </c>
      <c r="W184">
        <v>16</v>
      </c>
      <c r="X184">
        <v>0</v>
      </c>
      <c r="Y184">
        <v>23</v>
      </c>
      <c r="AB184">
        <f t="shared" si="14"/>
        <v>50</v>
      </c>
      <c r="AC184">
        <f t="shared" si="15"/>
        <v>73</v>
      </c>
      <c r="AD184">
        <f t="shared" si="2"/>
        <v>68.493150684931507</v>
      </c>
      <c r="AE184">
        <v>4</v>
      </c>
      <c r="AF184">
        <v>17</v>
      </c>
      <c r="AG184">
        <v>7</v>
      </c>
      <c r="AH184">
        <v>17</v>
      </c>
      <c r="AI184">
        <v>6</v>
      </c>
      <c r="AJ184">
        <v>16</v>
      </c>
      <c r="AK184">
        <v>0</v>
      </c>
      <c r="AL184">
        <v>23</v>
      </c>
      <c r="AO184">
        <f t="shared" si="16"/>
        <v>17</v>
      </c>
      <c r="AP184">
        <f t="shared" si="17"/>
        <v>73</v>
      </c>
      <c r="AQ184">
        <f t="shared" si="13"/>
        <v>23.287671232876711</v>
      </c>
    </row>
    <row r="185" spans="1:43" ht="15.75" customHeight="1" x14ac:dyDescent="0.25">
      <c r="A185" s="1">
        <v>42285</v>
      </c>
      <c r="B185">
        <v>40</v>
      </c>
      <c r="C185">
        <v>246</v>
      </c>
      <c r="D185">
        <v>2748</v>
      </c>
      <c r="E185">
        <v>2748</v>
      </c>
      <c r="F185" t="s">
        <v>84</v>
      </c>
      <c r="H185">
        <v>65</v>
      </c>
      <c r="I185">
        <v>75</v>
      </c>
      <c r="J185">
        <v>85</v>
      </c>
      <c r="K185">
        <v>17</v>
      </c>
      <c r="L185">
        <v>108.3</v>
      </c>
      <c r="M185">
        <v>23.3</v>
      </c>
      <c r="R185">
        <v>18</v>
      </c>
      <c r="S185">
        <v>18</v>
      </c>
      <c r="T185">
        <v>18</v>
      </c>
      <c r="U185">
        <v>18</v>
      </c>
      <c r="V185">
        <v>17</v>
      </c>
      <c r="W185">
        <v>17</v>
      </c>
      <c r="X185">
        <v>0</v>
      </c>
      <c r="Y185">
        <v>17</v>
      </c>
      <c r="AB185">
        <f t="shared" si="14"/>
        <v>53</v>
      </c>
      <c r="AC185">
        <f t="shared" si="15"/>
        <v>70</v>
      </c>
      <c r="AD185">
        <f t="shared" si="2"/>
        <v>75.714285714285708</v>
      </c>
      <c r="AE185">
        <v>7</v>
      </c>
      <c r="AF185">
        <v>18</v>
      </c>
      <c r="AG185">
        <v>5</v>
      </c>
      <c r="AH185">
        <v>18</v>
      </c>
      <c r="AI185">
        <v>6</v>
      </c>
      <c r="AJ185">
        <v>17</v>
      </c>
      <c r="AK185">
        <v>0</v>
      </c>
      <c r="AL185">
        <v>17</v>
      </c>
      <c r="AO185">
        <f t="shared" si="16"/>
        <v>18</v>
      </c>
      <c r="AP185">
        <f t="shared" si="17"/>
        <v>70</v>
      </c>
      <c r="AQ185">
        <f t="shared" si="13"/>
        <v>25.714285714285712</v>
      </c>
    </row>
    <row r="186" spans="1:43" ht="15.75" customHeight="1" x14ac:dyDescent="0.25">
      <c r="A186" s="1">
        <v>42285</v>
      </c>
      <c r="B186">
        <v>40</v>
      </c>
      <c r="C186">
        <v>247</v>
      </c>
      <c r="D186" t="s">
        <v>114</v>
      </c>
      <c r="E186" t="s">
        <v>115</v>
      </c>
      <c r="F186" t="s">
        <v>149</v>
      </c>
      <c r="H186">
        <v>40</v>
      </c>
      <c r="I186">
        <v>55</v>
      </c>
      <c r="J186">
        <v>85</v>
      </c>
      <c r="K186">
        <v>23.5</v>
      </c>
      <c r="L186">
        <v>109.8</v>
      </c>
      <c r="M186">
        <v>24.8</v>
      </c>
      <c r="R186">
        <v>19</v>
      </c>
      <c r="S186">
        <v>19</v>
      </c>
      <c r="T186">
        <v>19</v>
      </c>
      <c r="U186">
        <v>19</v>
      </c>
      <c r="V186">
        <v>18</v>
      </c>
      <c r="W186">
        <v>18</v>
      </c>
      <c r="X186">
        <v>0</v>
      </c>
      <c r="Y186">
        <v>16</v>
      </c>
      <c r="AB186">
        <f t="shared" si="14"/>
        <v>56</v>
      </c>
      <c r="AC186">
        <f t="shared" si="15"/>
        <v>72</v>
      </c>
      <c r="AD186">
        <f t="shared" si="2"/>
        <v>77.777777777777786</v>
      </c>
      <c r="AE186">
        <v>4</v>
      </c>
      <c r="AF186">
        <v>19</v>
      </c>
      <c r="AG186">
        <v>12</v>
      </c>
      <c r="AH186">
        <v>20</v>
      </c>
      <c r="AI186">
        <v>7</v>
      </c>
      <c r="AJ186">
        <v>17</v>
      </c>
      <c r="AK186">
        <v>0</v>
      </c>
      <c r="AL186">
        <v>16</v>
      </c>
      <c r="AO186">
        <f t="shared" si="16"/>
        <v>23</v>
      </c>
      <c r="AP186">
        <f t="shared" si="17"/>
        <v>72</v>
      </c>
      <c r="AQ186">
        <f t="shared" si="13"/>
        <v>31.944444444444443</v>
      </c>
    </row>
    <row r="187" spans="1:43" ht="15.75" customHeight="1" x14ac:dyDescent="0.25">
      <c r="A187" s="1">
        <v>42297</v>
      </c>
      <c r="B187">
        <v>41</v>
      </c>
      <c r="C187">
        <v>248</v>
      </c>
      <c r="D187" t="s">
        <v>43</v>
      </c>
      <c r="E187">
        <v>130503</v>
      </c>
      <c r="F187" t="s">
        <v>43</v>
      </c>
      <c r="H187">
        <v>60</v>
      </c>
      <c r="I187">
        <v>80</v>
      </c>
      <c r="J187">
        <v>85</v>
      </c>
      <c r="K187">
        <v>36.5</v>
      </c>
      <c r="L187">
        <v>248.2</v>
      </c>
      <c r="M187">
        <v>163.19999999999999</v>
      </c>
      <c r="R187">
        <v>20</v>
      </c>
      <c r="S187">
        <v>20</v>
      </c>
      <c r="T187">
        <v>20</v>
      </c>
      <c r="U187">
        <v>20</v>
      </c>
      <c r="V187">
        <v>8</v>
      </c>
      <c r="W187">
        <v>8</v>
      </c>
      <c r="X187">
        <v>0</v>
      </c>
      <c r="Y187">
        <v>23</v>
      </c>
      <c r="AB187">
        <f t="shared" si="14"/>
        <v>48</v>
      </c>
      <c r="AC187">
        <f t="shared" si="15"/>
        <v>71</v>
      </c>
      <c r="AD187">
        <f t="shared" si="2"/>
        <v>67.605633802816897</v>
      </c>
      <c r="AE187">
        <v>8</v>
      </c>
      <c r="AF187">
        <v>21</v>
      </c>
      <c r="AG187">
        <v>5</v>
      </c>
      <c r="AH187">
        <v>19</v>
      </c>
      <c r="AI187">
        <v>4</v>
      </c>
      <c r="AJ187">
        <v>8</v>
      </c>
      <c r="AK187">
        <v>0</v>
      </c>
      <c r="AL187">
        <v>24</v>
      </c>
      <c r="AO187">
        <f t="shared" si="16"/>
        <v>17</v>
      </c>
      <c r="AP187">
        <f t="shared" si="17"/>
        <v>72</v>
      </c>
      <c r="AQ187">
        <f t="shared" si="13"/>
        <v>23.611111111111111</v>
      </c>
    </row>
    <row r="188" spans="1:43" ht="15.75" customHeight="1" x14ac:dyDescent="0.25">
      <c r="A188" s="1">
        <v>42297</v>
      </c>
      <c r="B188">
        <v>41</v>
      </c>
      <c r="C188">
        <v>249</v>
      </c>
      <c r="D188" t="s">
        <v>85</v>
      </c>
      <c r="E188" t="s">
        <v>100</v>
      </c>
      <c r="F188" t="s">
        <v>87</v>
      </c>
      <c r="H188">
        <v>60</v>
      </c>
      <c r="I188">
        <v>70</v>
      </c>
      <c r="J188">
        <v>85</v>
      </c>
      <c r="K188">
        <v>77.5</v>
      </c>
      <c r="L188">
        <v>461.1</v>
      </c>
      <c r="M188">
        <v>376.1</v>
      </c>
      <c r="R188">
        <v>18</v>
      </c>
      <c r="S188">
        <v>18</v>
      </c>
      <c r="T188">
        <v>17</v>
      </c>
      <c r="U188">
        <v>17</v>
      </c>
      <c r="V188">
        <v>22</v>
      </c>
      <c r="W188">
        <v>22</v>
      </c>
      <c r="X188">
        <v>0</v>
      </c>
      <c r="Y188">
        <v>14</v>
      </c>
      <c r="AB188">
        <f t="shared" si="14"/>
        <v>57</v>
      </c>
      <c r="AC188">
        <f t="shared" si="15"/>
        <v>71</v>
      </c>
      <c r="AD188">
        <f t="shared" si="2"/>
        <v>80.281690140845072</v>
      </c>
      <c r="AE188">
        <v>12</v>
      </c>
      <c r="AF188">
        <v>20</v>
      </c>
      <c r="AG188">
        <v>7</v>
      </c>
      <c r="AH188">
        <v>19</v>
      </c>
      <c r="AI188">
        <v>6</v>
      </c>
      <c r="AJ188">
        <v>22</v>
      </c>
      <c r="AK188">
        <v>0</v>
      </c>
      <c r="AL188">
        <v>12</v>
      </c>
      <c r="AO188">
        <f t="shared" si="16"/>
        <v>25</v>
      </c>
      <c r="AP188">
        <f t="shared" si="17"/>
        <v>73</v>
      </c>
      <c r="AQ188">
        <f t="shared" si="13"/>
        <v>34.246575342465754</v>
      </c>
    </row>
    <row r="189" spans="1:43" ht="15.75" customHeight="1" x14ac:dyDescent="0.25">
      <c r="A189" s="1">
        <v>42297</v>
      </c>
      <c r="B189">
        <v>41</v>
      </c>
      <c r="C189">
        <v>250</v>
      </c>
      <c r="D189" t="s">
        <v>140</v>
      </c>
      <c r="E189" t="s">
        <v>141</v>
      </c>
      <c r="F189" t="s">
        <v>214</v>
      </c>
      <c r="H189">
        <v>40</v>
      </c>
      <c r="I189">
        <v>30</v>
      </c>
      <c r="J189">
        <v>85</v>
      </c>
      <c r="K189">
        <v>32.5</v>
      </c>
      <c r="L189">
        <v>82.8</v>
      </c>
      <c r="M189" t="s">
        <v>63</v>
      </c>
      <c r="R189">
        <v>20</v>
      </c>
      <c r="S189">
        <v>20</v>
      </c>
      <c r="T189">
        <v>20</v>
      </c>
      <c r="U189">
        <v>20</v>
      </c>
      <c r="V189">
        <v>10</v>
      </c>
      <c r="W189">
        <v>10</v>
      </c>
      <c r="X189">
        <v>0</v>
      </c>
      <c r="Y189">
        <v>20</v>
      </c>
      <c r="AB189">
        <f t="shared" si="14"/>
        <v>50</v>
      </c>
      <c r="AC189">
        <f t="shared" si="15"/>
        <v>70</v>
      </c>
      <c r="AD189">
        <f t="shared" si="2"/>
        <v>71.428571428571431</v>
      </c>
      <c r="AE189">
        <v>7</v>
      </c>
      <c r="AF189">
        <v>20</v>
      </c>
      <c r="AG189">
        <v>7</v>
      </c>
      <c r="AH189">
        <v>21</v>
      </c>
      <c r="AI189">
        <v>0</v>
      </c>
      <c r="AJ189">
        <v>10</v>
      </c>
      <c r="AK189">
        <v>0</v>
      </c>
      <c r="AL189">
        <v>20</v>
      </c>
      <c r="AO189">
        <f t="shared" si="16"/>
        <v>14</v>
      </c>
      <c r="AP189">
        <f t="shared" si="17"/>
        <v>71</v>
      </c>
      <c r="AQ189">
        <f t="shared" si="13"/>
        <v>19.718309859154928</v>
      </c>
    </row>
    <row r="190" spans="1:43" ht="15.75" customHeight="1" x14ac:dyDescent="0.25">
      <c r="A190" s="1">
        <v>42297</v>
      </c>
      <c r="B190">
        <v>41</v>
      </c>
      <c r="C190">
        <v>251</v>
      </c>
      <c r="D190" t="s">
        <v>61</v>
      </c>
      <c r="E190" t="s">
        <v>137</v>
      </c>
      <c r="F190" t="s">
        <v>68</v>
      </c>
      <c r="H190">
        <v>30</v>
      </c>
      <c r="I190">
        <v>50</v>
      </c>
      <c r="J190">
        <v>85</v>
      </c>
      <c r="K190">
        <v>73.5</v>
      </c>
      <c r="L190">
        <v>312.3</v>
      </c>
      <c r="M190">
        <v>227.3</v>
      </c>
      <c r="R190">
        <v>17</v>
      </c>
      <c r="S190">
        <v>17</v>
      </c>
      <c r="T190">
        <v>17</v>
      </c>
      <c r="U190">
        <v>17</v>
      </c>
      <c r="V190">
        <v>21</v>
      </c>
      <c r="W190">
        <v>21</v>
      </c>
      <c r="X190">
        <v>0</v>
      </c>
      <c r="Y190">
        <v>16</v>
      </c>
      <c r="AB190">
        <f t="shared" si="14"/>
        <v>55</v>
      </c>
      <c r="AC190">
        <f t="shared" si="15"/>
        <v>71</v>
      </c>
      <c r="AD190">
        <f t="shared" si="2"/>
        <v>77.464788732394368</v>
      </c>
      <c r="AE190">
        <v>10</v>
      </c>
      <c r="AF190">
        <v>17</v>
      </c>
      <c r="AG190">
        <v>9</v>
      </c>
      <c r="AH190">
        <v>17</v>
      </c>
      <c r="AI190">
        <v>3</v>
      </c>
      <c r="AJ190">
        <v>21</v>
      </c>
      <c r="AK190">
        <v>0</v>
      </c>
      <c r="AL190">
        <v>16</v>
      </c>
      <c r="AO190">
        <f t="shared" si="16"/>
        <v>22</v>
      </c>
      <c r="AP190">
        <f t="shared" si="17"/>
        <v>71</v>
      </c>
      <c r="AQ190">
        <f t="shared" si="13"/>
        <v>30.985915492957744</v>
      </c>
    </row>
    <row r="191" spans="1:43" ht="15.75" customHeight="1" x14ac:dyDescent="0.25">
      <c r="A191" s="1">
        <v>42297</v>
      </c>
      <c r="B191">
        <v>41</v>
      </c>
      <c r="C191">
        <v>252</v>
      </c>
      <c r="D191" t="s">
        <v>61</v>
      </c>
      <c r="E191" t="s">
        <v>62</v>
      </c>
      <c r="F191" t="s">
        <v>68</v>
      </c>
      <c r="H191">
        <v>40</v>
      </c>
      <c r="I191">
        <v>20</v>
      </c>
      <c r="J191">
        <v>85</v>
      </c>
      <c r="K191">
        <v>27.5</v>
      </c>
      <c r="L191">
        <v>46.75</v>
      </c>
      <c r="M191" t="s">
        <v>63</v>
      </c>
      <c r="R191">
        <v>21</v>
      </c>
      <c r="S191">
        <v>21</v>
      </c>
      <c r="T191">
        <v>19</v>
      </c>
      <c r="U191">
        <v>19</v>
      </c>
      <c r="V191">
        <v>11</v>
      </c>
      <c r="W191">
        <v>11</v>
      </c>
      <c r="X191">
        <v>0</v>
      </c>
      <c r="Y191">
        <v>19</v>
      </c>
      <c r="AB191">
        <f t="shared" si="14"/>
        <v>51</v>
      </c>
      <c r="AC191">
        <f t="shared" si="15"/>
        <v>70</v>
      </c>
      <c r="AD191">
        <f t="shared" si="2"/>
        <v>72.857142857142847</v>
      </c>
      <c r="AE191">
        <v>7</v>
      </c>
      <c r="AF191">
        <v>21</v>
      </c>
      <c r="AG191">
        <v>8</v>
      </c>
      <c r="AH191">
        <v>18</v>
      </c>
      <c r="AI191">
        <v>2</v>
      </c>
      <c r="AJ191">
        <v>11</v>
      </c>
      <c r="AK191">
        <v>0</v>
      </c>
      <c r="AL191">
        <v>19</v>
      </c>
      <c r="AO191">
        <f t="shared" si="16"/>
        <v>17</v>
      </c>
      <c r="AP191">
        <f t="shared" si="17"/>
        <v>69</v>
      </c>
      <c r="AQ191">
        <f t="shared" si="13"/>
        <v>24.637681159420293</v>
      </c>
    </row>
    <row r="192" spans="1:43" ht="15.75" customHeight="1" x14ac:dyDescent="0.25">
      <c r="A192" s="1">
        <v>42297</v>
      </c>
      <c r="B192">
        <v>41</v>
      </c>
      <c r="C192">
        <v>253</v>
      </c>
      <c r="D192" t="s">
        <v>85</v>
      </c>
      <c r="E192" t="s">
        <v>103</v>
      </c>
      <c r="F192" t="s">
        <v>87</v>
      </c>
      <c r="H192">
        <v>60</v>
      </c>
      <c r="I192">
        <v>70</v>
      </c>
      <c r="J192">
        <v>85</v>
      </c>
      <c r="K192">
        <v>32</v>
      </c>
      <c r="L192">
        <v>190.4</v>
      </c>
      <c r="M192">
        <v>105.4</v>
      </c>
      <c r="R192">
        <v>20</v>
      </c>
      <c r="S192">
        <v>20</v>
      </c>
      <c r="T192">
        <v>21</v>
      </c>
      <c r="U192">
        <v>21</v>
      </c>
      <c r="V192">
        <v>18</v>
      </c>
      <c r="W192">
        <v>18</v>
      </c>
      <c r="X192">
        <v>0</v>
      </c>
      <c r="Y192">
        <v>18</v>
      </c>
      <c r="AB192">
        <f t="shared" si="14"/>
        <v>59</v>
      </c>
      <c r="AC192">
        <f t="shared" si="15"/>
        <v>77</v>
      </c>
      <c r="AD192">
        <f t="shared" si="2"/>
        <v>76.623376623376629</v>
      </c>
      <c r="AE192">
        <v>9</v>
      </c>
      <c r="AF192">
        <v>19</v>
      </c>
      <c r="AG192">
        <v>8</v>
      </c>
      <c r="AH192">
        <v>21</v>
      </c>
      <c r="AI192">
        <v>6</v>
      </c>
      <c r="AJ192">
        <v>18</v>
      </c>
      <c r="AK192">
        <v>0</v>
      </c>
      <c r="AL192">
        <v>18</v>
      </c>
      <c r="AO192">
        <f t="shared" si="16"/>
        <v>23</v>
      </c>
      <c r="AP192">
        <f t="shared" si="17"/>
        <v>76</v>
      </c>
      <c r="AQ192">
        <f t="shared" si="13"/>
        <v>30.263157894736842</v>
      </c>
    </row>
    <row r="193" spans="1:43" ht="15.75" customHeight="1" x14ac:dyDescent="0.25">
      <c r="A193" s="1">
        <v>42297</v>
      </c>
      <c r="B193">
        <v>41</v>
      </c>
      <c r="C193">
        <v>254</v>
      </c>
      <c r="D193" t="s">
        <v>94</v>
      </c>
      <c r="E193" t="s">
        <v>95</v>
      </c>
      <c r="F193" t="s">
        <v>210</v>
      </c>
      <c r="H193">
        <v>70</v>
      </c>
      <c r="I193">
        <v>85</v>
      </c>
      <c r="J193">
        <v>85</v>
      </c>
      <c r="K193">
        <v>14.5</v>
      </c>
      <c r="L193">
        <v>86.2</v>
      </c>
      <c r="M193">
        <v>1.2</v>
      </c>
      <c r="R193">
        <v>20</v>
      </c>
      <c r="S193">
        <v>20</v>
      </c>
      <c r="T193">
        <v>20</v>
      </c>
      <c r="U193">
        <v>20</v>
      </c>
      <c r="V193">
        <v>10</v>
      </c>
      <c r="W193">
        <v>10</v>
      </c>
      <c r="X193">
        <v>0</v>
      </c>
      <c r="Y193">
        <v>19</v>
      </c>
      <c r="AB193">
        <f t="shared" si="14"/>
        <v>50</v>
      </c>
      <c r="AC193">
        <f t="shared" si="15"/>
        <v>69</v>
      </c>
      <c r="AD193">
        <f t="shared" si="2"/>
        <v>72.463768115942031</v>
      </c>
      <c r="AE193">
        <v>2</v>
      </c>
      <c r="AF193">
        <v>20</v>
      </c>
      <c r="AG193">
        <v>6</v>
      </c>
      <c r="AH193">
        <v>20</v>
      </c>
      <c r="AI193">
        <v>3</v>
      </c>
      <c r="AJ193">
        <v>10</v>
      </c>
      <c r="AK193">
        <v>0</v>
      </c>
      <c r="AL193">
        <v>19</v>
      </c>
      <c r="AO193">
        <f t="shared" si="16"/>
        <v>11</v>
      </c>
      <c r="AP193">
        <f t="shared" si="17"/>
        <v>69</v>
      </c>
      <c r="AQ193">
        <f t="shared" si="13"/>
        <v>15.942028985507244</v>
      </c>
    </row>
    <row r="194" spans="1:43" ht="15.75" customHeight="1" x14ac:dyDescent="0.25">
      <c r="A194" s="1">
        <v>42297</v>
      </c>
      <c r="B194">
        <v>41</v>
      </c>
      <c r="C194">
        <v>255</v>
      </c>
      <c r="D194" t="s">
        <v>61</v>
      </c>
      <c r="E194" t="s">
        <v>67</v>
      </c>
      <c r="F194" t="s">
        <v>68</v>
      </c>
      <c r="H194">
        <v>40</v>
      </c>
      <c r="I194">
        <v>60</v>
      </c>
      <c r="J194">
        <v>85</v>
      </c>
      <c r="K194">
        <v>48</v>
      </c>
      <c r="L194">
        <v>244.8</v>
      </c>
      <c r="M194">
        <v>159.80000000000001</v>
      </c>
      <c r="R194">
        <v>15</v>
      </c>
      <c r="S194">
        <v>15</v>
      </c>
      <c r="T194">
        <v>21</v>
      </c>
      <c r="U194">
        <v>21</v>
      </c>
      <c r="V194">
        <v>20</v>
      </c>
      <c r="W194">
        <v>20</v>
      </c>
      <c r="X194">
        <v>0</v>
      </c>
      <c r="Y194">
        <v>12</v>
      </c>
      <c r="AB194">
        <f t="shared" ref="AB194:AB257" si="18">(R194+T194+V194+X194+Z194)</f>
        <v>56</v>
      </c>
      <c r="AC194">
        <f t="shared" ref="AC194:AC257" si="19">S194+U194+W194+Y194+AA194</f>
        <v>68</v>
      </c>
      <c r="AD194">
        <f t="shared" si="2"/>
        <v>82.35294117647058</v>
      </c>
      <c r="AE194">
        <v>4</v>
      </c>
      <c r="AF194">
        <v>15</v>
      </c>
      <c r="AG194">
        <v>3</v>
      </c>
      <c r="AH194">
        <v>21</v>
      </c>
      <c r="AI194">
        <v>8</v>
      </c>
      <c r="AJ194">
        <v>21</v>
      </c>
      <c r="AK194">
        <v>0</v>
      </c>
      <c r="AL194">
        <v>11</v>
      </c>
      <c r="AO194">
        <f t="shared" si="16"/>
        <v>15</v>
      </c>
      <c r="AP194">
        <f t="shared" si="17"/>
        <v>68</v>
      </c>
      <c r="AQ194">
        <f t="shared" si="13"/>
        <v>22.058823529411764</v>
      </c>
    </row>
    <row r="195" spans="1:43" ht="15.75" customHeight="1" x14ac:dyDescent="0.25">
      <c r="A195" s="1">
        <v>42297</v>
      </c>
      <c r="B195">
        <v>41</v>
      </c>
      <c r="C195">
        <v>256</v>
      </c>
      <c r="D195" t="s">
        <v>90</v>
      </c>
      <c r="E195" t="s">
        <v>91</v>
      </c>
      <c r="F195" t="s">
        <v>101</v>
      </c>
      <c r="H195">
        <v>40</v>
      </c>
      <c r="I195">
        <v>70</v>
      </c>
      <c r="J195">
        <v>85</v>
      </c>
      <c r="K195">
        <v>34</v>
      </c>
      <c r="L195">
        <v>202.3</v>
      </c>
      <c r="M195">
        <v>117.3</v>
      </c>
      <c r="R195">
        <v>20</v>
      </c>
      <c r="S195">
        <v>20</v>
      </c>
      <c r="T195">
        <v>20</v>
      </c>
      <c r="U195">
        <v>20</v>
      </c>
      <c r="V195">
        <v>17</v>
      </c>
      <c r="W195">
        <v>17</v>
      </c>
      <c r="X195">
        <v>0</v>
      </c>
      <c r="Y195">
        <v>24</v>
      </c>
      <c r="AB195">
        <f t="shared" si="18"/>
        <v>57</v>
      </c>
      <c r="AC195">
        <f t="shared" si="19"/>
        <v>81</v>
      </c>
      <c r="AD195">
        <f t="shared" si="2"/>
        <v>70.370370370370367</v>
      </c>
      <c r="AE195">
        <v>11</v>
      </c>
      <c r="AF195">
        <v>20</v>
      </c>
      <c r="AG195">
        <v>7</v>
      </c>
      <c r="AH195">
        <v>20</v>
      </c>
      <c r="AI195">
        <v>3</v>
      </c>
      <c r="AJ195">
        <v>17</v>
      </c>
      <c r="AK195">
        <v>0</v>
      </c>
      <c r="AL195">
        <v>20</v>
      </c>
      <c r="AO195">
        <f t="shared" si="16"/>
        <v>21</v>
      </c>
      <c r="AP195">
        <f t="shared" si="17"/>
        <v>77</v>
      </c>
      <c r="AQ195">
        <f t="shared" si="13"/>
        <v>27.27272727272727</v>
      </c>
    </row>
    <row r="196" spans="1:43" ht="15.75" customHeight="1" x14ac:dyDescent="0.25">
      <c r="A196" s="1">
        <v>42297</v>
      </c>
      <c r="B196">
        <v>41</v>
      </c>
      <c r="C196">
        <v>257</v>
      </c>
      <c r="D196" t="s">
        <v>90</v>
      </c>
      <c r="E196" t="s">
        <v>93</v>
      </c>
      <c r="F196" t="s">
        <v>101</v>
      </c>
      <c r="H196">
        <v>50</v>
      </c>
      <c r="I196">
        <v>70</v>
      </c>
      <c r="J196">
        <v>85</v>
      </c>
      <c r="K196">
        <v>37.5</v>
      </c>
      <c r="L196">
        <v>223.1</v>
      </c>
      <c r="M196">
        <v>138.1</v>
      </c>
      <c r="R196">
        <v>20</v>
      </c>
      <c r="S196">
        <v>20</v>
      </c>
      <c r="T196">
        <v>20</v>
      </c>
      <c r="U196">
        <v>20</v>
      </c>
      <c r="V196">
        <v>19</v>
      </c>
      <c r="W196">
        <v>19</v>
      </c>
      <c r="X196">
        <v>0</v>
      </c>
      <c r="Y196">
        <v>15</v>
      </c>
      <c r="AB196">
        <f t="shared" si="18"/>
        <v>59</v>
      </c>
      <c r="AC196">
        <f t="shared" si="19"/>
        <v>74</v>
      </c>
      <c r="AD196">
        <f t="shared" si="2"/>
        <v>79.729729729729726</v>
      </c>
      <c r="AE196">
        <v>4</v>
      </c>
      <c r="AF196">
        <v>20</v>
      </c>
      <c r="AG196">
        <v>8</v>
      </c>
      <c r="AH196">
        <v>22</v>
      </c>
      <c r="AI196">
        <v>7</v>
      </c>
      <c r="AJ196">
        <v>18</v>
      </c>
      <c r="AK196">
        <v>0</v>
      </c>
      <c r="AL196">
        <v>15</v>
      </c>
      <c r="AO196">
        <f t="shared" si="16"/>
        <v>19</v>
      </c>
      <c r="AP196">
        <f t="shared" si="17"/>
        <v>75</v>
      </c>
      <c r="AQ196">
        <f t="shared" si="13"/>
        <v>25.333333333333336</v>
      </c>
    </row>
    <row r="197" spans="1:43" ht="15.75" customHeight="1" x14ac:dyDescent="0.25">
      <c r="A197" s="1">
        <v>42297</v>
      </c>
      <c r="B197">
        <v>41</v>
      </c>
      <c r="C197">
        <v>258</v>
      </c>
      <c r="D197" t="s">
        <v>122</v>
      </c>
      <c r="E197" t="s">
        <v>124</v>
      </c>
      <c r="F197" t="s">
        <v>151</v>
      </c>
      <c r="H197">
        <v>60</v>
      </c>
      <c r="I197">
        <v>60</v>
      </c>
      <c r="J197">
        <v>85</v>
      </c>
      <c r="K197">
        <v>16</v>
      </c>
      <c r="L197">
        <v>81.599999999999994</v>
      </c>
      <c r="M197" t="s">
        <v>63</v>
      </c>
      <c r="R197">
        <v>20</v>
      </c>
      <c r="S197">
        <v>20</v>
      </c>
      <c r="T197">
        <v>17</v>
      </c>
      <c r="U197">
        <v>17</v>
      </c>
      <c r="V197">
        <v>22</v>
      </c>
      <c r="W197">
        <v>22</v>
      </c>
      <c r="X197">
        <v>0</v>
      </c>
      <c r="Y197">
        <v>18</v>
      </c>
      <c r="AB197">
        <f t="shared" si="18"/>
        <v>59</v>
      </c>
      <c r="AC197">
        <f t="shared" si="19"/>
        <v>77</v>
      </c>
      <c r="AD197">
        <f t="shared" si="2"/>
        <v>76.623376623376629</v>
      </c>
      <c r="AE197">
        <v>8</v>
      </c>
      <c r="AF197">
        <v>20</v>
      </c>
      <c r="AG197">
        <v>7</v>
      </c>
      <c r="AH197">
        <v>17</v>
      </c>
      <c r="AI197">
        <v>6</v>
      </c>
      <c r="AJ197">
        <v>22</v>
      </c>
      <c r="AK197">
        <v>0</v>
      </c>
      <c r="AL197">
        <v>18</v>
      </c>
      <c r="AO197">
        <f t="shared" si="16"/>
        <v>21</v>
      </c>
      <c r="AP197">
        <f t="shared" si="17"/>
        <v>77</v>
      </c>
      <c r="AQ197">
        <f t="shared" si="13"/>
        <v>27.27272727272727</v>
      </c>
    </row>
    <row r="198" spans="1:43" ht="15.75" customHeight="1" x14ac:dyDescent="0.25">
      <c r="A198" s="1">
        <v>42297</v>
      </c>
      <c r="B198">
        <v>41</v>
      </c>
      <c r="C198">
        <v>259</v>
      </c>
      <c r="D198" t="s">
        <v>122</v>
      </c>
      <c r="E198" t="s">
        <v>123</v>
      </c>
      <c r="F198" t="s">
        <v>151</v>
      </c>
      <c r="H198">
        <v>60</v>
      </c>
      <c r="I198">
        <v>50</v>
      </c>
      <c r="J198">
        <v>85</v>
      </c>
      <c r="K198">
        <v>25.5</v>
      </c>
      <c r="L198">
        <v>108.3</v>
      </c>
      <c r="M198">
        <v>23.3</v>
      </c>
      <c r="AB198">
        <f t="shared" si="18"/>
        <v>0</v>
      </c>
      <c r="AC198">
        <f t="shared" si="19"/>
        <v>0</v>
      </c>
      <c r="AD198" t="s">
        <v>217</v>
      </c>
      <c r="AO198">
        <f t="shared" si="16"/>
        <v>0</v>
      </c>
      <c r="AP198">
        <f t="shared" si="17"/>
        <v>0</v>
      </c>
      <c r="AQ198" t="e">
        <f t="shared" si="13"/>
        <v>#DIV/0!</v>
      </c>
    </row>
    <row r="199" spans="1:43" ht="15.75" customHeight="1" x14ac:dyDescent="0.25">
      <c r="A199" s="1">
        <v>42297</v>
      </c>
      <c r="B199">
        <v>41</v>
      </c>
      <c r="C199">
        <v>260</v>
      </c>
      <c r="D199" t="s">
        <v>106</v>
      </c>
      <c r="E199" t="s">
        <v>108</v>
      </c>
      <c r="F199" t="s">
        <v>131</v>
      </c>
      <c r="H199">
        <v>40</v>
      </c>
      <c r="I199">
        <v>20</v>
      </c>
      <c r="J199">
        <v>85</v>
      </c>
      <c r="K199">
        <v>29</v>
      </c>
      <c r="L199">
        <v>49.3</v>
      </c>
      <c r="M199" t="s">
        <v>63</v>
      </c>
      <c r="R199">
        <v>20</v>
      </c>
      <c r="S199">
        <v>20</v>
      </c>
      <c r="T199">
        <v>20</v>
      </c>
      <c r="U199">
        <v>20</v>
      </c>
      <c r="V199">
        <v>12</v>
      </c>
      <c r="W199">
        <v>12</v>
      </c>
      <c r="X199">
        <v>0</v>
      </c>
      <c r="Y199">
        <v>12</v>
      </c>
      <c r="AB199">
        <f t="shared" si="18"/>
        <v>52</v>
      </c>
      <c r="AC199">
        <f t="shared" si="19"/>
        <v>64</v>
      </c>
      <c r="AD199">
        <f t="shared" ref="AD199:AD281" si="20">(AB199/AC199)*100</f>
        <v>81.25</v>
      </c>
      <c r="AE199">
        <v>7</v>
      </c>
      <c r="AF199">
        <v>20</v>
      </c>
      <c r="AG199">
        <v>7</v>
      </c>
      <c r="AH199">
        <v>20</v>
      </c>
      <c r="AI199">
        <v>2</v>
      </c>
      <c r="AJ199">
        <v>12</v>
      </c>
      <c r="AK199">
        <v>0</v>
      </c>
      <c r="AL199">
        <v>12</v>
      </c>
      <c r="AO199">
        <f t="shared" si="16"/>
        <v>16</v>
      </c>
      <c r="AP199">
        <f t="shared" si="17"/>
        <v>64</v>
      </c>
      <c r="AQ199">
        <f t="shared" si="13"/>
        <v>25</v>
      </c>
    </row>
    <row r="200" spans="1:43" ht="15.75" customHeight="1" x14ac:dyDescent="0.25">
      <c r="A200" s="1">
        <v>42306</v>
      </c>
      <c r="B200">
        <v>42</v>
      </c>
      <c r="C200">
        <v>261</v>
      </c>
      <c r="D200" t="s">
        <v>43</v>
      </c>
      <c r="E200">
        <v>130503</v>
      </c>
      <c r="F200" t="s">
        <v>43</v>
      </c>
      <c r="H200">
        <v>65</v>
      </c>
      <c r="I200">
        <v>75</v>
      </c>
      <c r="J200">
        <v>85</v>
      </c>
      <c r="K200">
        <v>35.5</v>
      </c>
      <c r="L200">
        <v>226.3</v>
      </c>
      <c r="M200">
        <v>141.30000000000001</v>
      </c>
      <c r="R200">
        <v>14</v>
      </c>
      <c r="S200">
        <v>14</v>
      </c>
      <c r="T200">
        <v>14</v>
      </c>
      <c r="U200">
        <v>14</v>
      </c>
      <c r="V200">
        <v>14</v>
      </c>
      <c r="W200">
        <v>14</v>
      </c>
      <c r="X200">
        <v>0</v>
      </c>
      <c r="Y200">
        <v>26</v>
      </c>
      <c r="AB200">
        <f t="shared" si="18"/>
        <v>42</v>
      </c>
      <c r="AC200">
        <f t="shared" si="19"/>
        <v>68</v>
      </c>
      <c r="AD200">
        <f t="shared" si="20"/>
        <v>61.764705882352942</v>
      </c>
      <c r="AE200">
        <v>5</v>
      </c>
      <c r="AF200">
        <v>21</v>
      </c>
      <c r="AG200">
        <v>5</v>
      </c>
      <c r="AH200">
        <v>12</v>
      </c>
      <c r="AI200">
        <v>6</v>
      </c>
      <c r="AJ200">
        <v>14</v>
      </c>
      <c r="AK200">
        <v>0</v>
      </c>
      <c r="AL200">
        <v>21</v>
      </c>
      <c r="AO200">
        <f t="shared" si="16"/>
        <v>16</v>
      </c>
      <c r="AP200">
        <f t="shared" si="17"/>
        <v>68</v>
      </c>
      <c r="AQ200">
        <f t="shared" si="13"/>
        <v>23.52941176470588</v>
      </c>
    </row>
    <row r="201" spans="1:43" ht="15.75" customHeight="1" x14ac:dyDescent="0.25">
      <c r="A201" s="1">
        <v>42306</v>
      </c>
      <c r="B201">
        <v>42</v>
      </c>
      <c r="C201">
        <v>262</v>
      </c>
      <c r="D201" t="s">
        <v>94</v>
      </c>
      <c r="E201" t="s">
        <v>95</v>
      </c>
      <c r="F201" t="s">
        <v>210</v>
      </c>
      <c r="H201">
        <v>70</v>
      </c>
      <c r="I201">
        <v>80</v>
      </c>
      <c r="J201">
        <v>85</v>
      </c>
      <c r="K201">
        <v>10</v>
      </c>
      <c r="L201">
        <v>68</v>
      </c>
      <c r="M201" t="s">
        <v>63</v>
      </c>
      <c r="R201">
        <v>12</v>
      </c>
      <c r="S201">
        <v>12</v>
      </c>
      <c r="T201">
        <v>12</v>
      </c>
      <c r="U201">
        <v>12</v>
      </c>
      <c r="V201">
        <v>12</v>
      </c>
      <c r="W201">
        <v>12</v>
      </c>
      <c r="X201">
        <v>0</v>
      </c>
      <c r="Y201">
        <v>36</v>
      </c>
      <c r="AB201">
        <f t="shared" si="18"/>
        <v>36</v>
      </c>
      <c r="AC201">
        <f t="shared" si="19"/>
        <v>72</v>
      </c>
      <c r="AD201">
        <f t="shared" si="20"/>
        <v>50</v>
      </c>
      <c r="AO201">
        <f t="shared" si="16"/>
        <v>0</v>
      </c>
      <c r="AP201">
        <f t="shared" si="17"/>
        <v>0</v>
      </c>
      <c r="AQ201" t="e">
        <f t="shared" si="13"/>
        <v>#DIV/0!</v>
      </c>
    </row>
    <row r="202" spans="1:43" ht="15.75" customHeight="1" x14ac:dyDescent="0.25">
      <c r="A202" s="1">
        <v>42306</v>
      </c>
      <c r="B202">
        <v>42</v>
      </c>
      <c r="C202">
        <v>263</v>
      </c>
      <c r="D202" t="s">
        <v>140</v>
      </c>
      <c r="E202" t="s">
        <v>141</v>
      </c>
      <c r="F202" t="s">
        <v>214</v>
      </c>
      <c r="H202">
        <v>50</v>
      </c>
      <c r="I202">
        <v>70</v>
      </c>
      <c r="J202">
        <v>85</v>
      </c>
      <c r="K202">
        <v>20.5</v>
      </c>
      <c r="L202">
        <v>121.9</v>
      </c>
      <c r="M202">
        <v>36.9</v>
      </c>
      <c r="R202">
        <v>13</v>
      </c>
      <c r="S202">
        <v>13</v>
      </c>
      <c r="T202">
        <v>12</v>
      </c>
      <c r="U202">
        <v>12</v>
      </c>
      <c r="V202">
        <v>12</v>
      </c>
      <c r="W202">
        <v>12</v>
      </c>
      <c r="X202">
        <v>0</v>
      </c>
      <c r="Y202">
        <v>32</v>
      </c>
      <c r="AB202">
        <f t="shared" si="18"/>
        <v>37</v>
      </c>
      <c r="AC202">
        <f t="shared" si="19"/>
        <v>69</v>
      </c>
      <c r="AD202">
        <f t="shared" si="20"/>
        <v>53.623188405797109</v>
      </c>
      <c r="AO202">
        <f t="shared" si="16"/>
        <v>0</v>
      </c>
      <c r="AP202">
        <f t="shared" si="17"/>
        <v>0</v>
      </c>
      <c r="AQ202" t="e">
        <f t="shared" si="13"/>
        <v>#DIV/0!</v>
      </c>
    </row>
    <row r="203" spans="1:43" ht="15.75" customHeight="1" x14ac:dyDescent="0.25">
      <c r="A203" s="1">
        <v>42306</v>
      </c>
      <c r="B203">
        <v>42</v>
      </c>
      <c r="C203">
        <v>264</v>
      </c>
      <c r="D203" t="s">
        <v>61</v>
      </c>
      <c r="E203" t="s">
        <v>137</v>
      </c>
      <c r="F203" t="s">
        <v>68</v>
      </c>
      <c r="H203">
        <v>45</v>
      </c>
      <c r="I203">
        <v>65</v>
      </c>
      <c r="J203">
        <v>85</v>
      </c>
      <c r="K203">
        <v>22.5</v>
      </c>
      <c r="L203">
        <v>124.3</v>
      </c>
      <c r="M203">
        <v>39.299999999999997</v>
      </c>
      <c r="R203">
        <v>18</v>
      </c>
      <c r="S203">
        <v>18</v>
      </c>
      <c r="T203">
        <v>18</v>
      </c>
      <c r="U203">
        <v>18</v>
      </c>
      <c r="V203">
        <v>17</v>
      </c>
      <c r="W203">
        <v>17</v>
      </c>
      <c r="X203">
        <v>0</v>
      </c>
      <c r="Y203">
        <v>17</v>
      </c>
      <c r="AB203">
        <f t="shared" si="18"/>
        <v>53</v>
      </c>
      <c r="AC203">
        <f t="shared" si="19"/>
        <v>70</v>
      </c>
      <c r="AD203">
        <f t="shared" si="20"/>
        <v>75.714285714285708</v>
      </c>
      <c r="AE203">
        <v>11</v>
      </c>
      <c r="AF203">
        <v>20</v>
      </c>
      <c r="AG203">
        <v>9</v>
      </c>
      <c r="AH203">
        <v>13</v>
      </c>
      <c r="AI203">
        <v>12</v>
      </c>
      <c r="AJ203">
        <v>17</v>
      </c>
      <c r="AK203">
        <v>0</v>
      </c>
      <c r="AL203">
        <v>20</v>
      </c>
      <c r="AO203">
        <f t="shared" si="16"/>
        <v>32</v>
      </c>
      <c r="AP203">
        <f t="shared" si="17"/>
        <v>70</v>
      </c>
      <c r="AQ203">
        <f t="shared" si="13"/>
        <v>45.714285714285715</v>
      </c>
    </row>
    <row r="204" spans="1:43" ht="15.75" customHeight="1" x14ac:dyDescent="0.25">
      <c r="A204" s="1">
        <v>42306</v>
      </c>
      <c r="B204">
        <v>42</v>
      </c>
      <c r="C204">
        <v>265</v>
      </c>
      <c r="D204" t="s">
        <v>61</v>
      </c>
      <c r="E204" t="s">
        <v>62</v>
      </c>
      <c r="F204" t="s">
        <v>68</v>
      </c>
      <c r="H204">
        <v>65</v>
      </c>
      <c r="I204">
        <v>60</v>
      </c>
      <c r="J204">
        <v>85</v>
      </c>
      <c r="K204">
        <v>15</v>
      </c>
      <c r="L204">
        <v>76</v>
      </c>
      <c r="M204" t="s">
        <v>63</v>
      </c>
      <c r="R204">
        <v>19</v>
      </c>
      <c r="S204">
        <v>19</v>
      </c>
      <c r="T204">
        <v>18</v>
      </c>
      <c r="U204">
        <v>18</v>
      </c>
      <c r="V204">
        <v>18</v>
      </c>
      <c r="W204">
        <v>18</v>
      </c>
      <c r="X204">
        <v>0</v>
      </c>
      <c r="Y204">
        <v>16</v>
      </c>
      <c r="AB204">
        <f t="shared" si="18"/>
        <v>55</v>
      </c>
      <c r="AC204">
        <f t="shared" si="19"/>
        <v>71</v>
      </c>
      <c r="AD204">
        <f t="shared" si="20"/>
        <v>77.464788732394368</v>
      </c>
      <c r="AE204">
        <v>10</v>
      </c>
      <c r="AF204">
        <v>19</v>
      </c>
      <c r="AG204">
        <v>9</v>
      </c>
      <c r="AH204">
        <v>18</v>
      </c>
      <c r="AI204">
        <v>8</v>
      </c>
      <c r="AJ204">
        <v>18</v>
      </c>
      <c r="AK204">
        <v>0</v>
      </c>
      <c r="AL204">
        <v>16</v>
      </c>
      <c r="AO204">
        <f t="shared" si="16"/>
        <v>27</v>
      </c>
      <c r="AP204">
        <f t="shared" si="17"/>
        <v>71</v>
      </c>
      <c r="AQ204">
        <f t="shared" si="13"/>
        <v>38.028169014084504</v>
      </c>
    </row>
    <row r="205" spans="1:43" ht="15.75" customHeight="1" x14ac:dyDescent="0.25">
      <c r="A205" s="1">
        <v>42306</v>
      </c>
      <c r="B205">
        <v>42</v>
      </c>
      <c r="C205">
        <v>266</v>
      </c>
      <c r="D205" t="s">
        <v>85</v>
      </c>
      <c r="E205" t="s">
        <v>100</v>
      </c>
      <c r="F205" t="s">
        <v>87</v>
      </c>
      <c r="H205">
        <v>50</v>
      </c>
      <c r="I205">
        <v>65</v>
      </c>
      <c r="J205">
        <v>85</v>
      </c>
      <c r="K205">
        <v>30.5</v>
      </c>
      <c r="L205">
        <v>168</v>
      </c>
      <c r="M205">
        <v>83</v>
      </c>
      <c r="R205">
        <v>20</v>
      </c>
      <c r="S205">
        <v>20</v>
      </c>
      <c r="T205">
        <v>20</v>
      </c>
      <c r="U205">
        <v>20</v>
      </c>
      <c r="V205">
        <v>19</v>
      </c>
      <c r="W205">
        <v>19</v>
      </c>
      <c r="X205">
        <v>0</v>
      </c>
      <c r="Y205">
        <v>14</v>
      </c>
      <c r="AB205">
        <f t="shared" si="18"/>
        <v>59</v>
      </c>
      <c r="AC205">
        <f t="shared" si="19"/>
        <v>73</v>
      </c>
      <c r="AD205">
        <f t="shared" si="20"/>
        <v>80.821917808219183</v>
      </c>
      <c r="AE205">
        <v>10</v>
      </c>
      <c r="AF205">
        <v>28</v>
      </c>
      <c r="AG205">
        <v>4</v>
      </c>
      <c r="AH205">
        <v>10</v>
      </c>
      <c r="AI205">
        <v>9</v>
      </c>
      <c r="AJ205">
        <v>20</v>
      </c>
      <c r="AK205">
        <v>0</v>
      </c>
      <c r="AL205">
        <v>14</v>
      </c>
      <c r="AO205">
        <f t="shared" si="16"/>
        <v>23</v>
      </c>
      <c r="AP205">
        <f t="shared" si="17"/>
        <v>72</v>
      </c>
      <c r="AQ205">
        <f t="shared" si="13"/>
        <v>31.944444444444443</v>
      </c>
    </row>
    <row r="206" spans="1:43" ht="15.75" customHeight="1" x14ac:dyDescent="0.25">
      <c r="A206" s="1">
        <v>42306</v>
      </c>
      <c r="B206">
        <v>42</v>
      </c>
      <c r="C206">
        <v>267</v>
      </c>
      <c r="D206" t="s">
        <v>85</v>
      </c>
      <c r="E206" t="s">
        <v>103</v>
      </c>
      <c r="F206" t="s">
        <v>87</v>
      </c>
      <c r="H206">
        <v>65</v>
      </c>
      <c r="I206">
        <v>40</v>
      </c>
      <c r="J206">
        <v>85</v>
      </c>
      <c r="K206">
        <v>19.5</v>
      </c>
      <c r="L206">
        <v>66</v>
      </c>
      <c r="M206" t="s">
        <v>63</v>
      </c>
      <c r="R206">
        <v>19</v>
      </c>
      <c r="S206">
        <v>19</v>
      </c>
      <c r="T206">
        <v>19</v>
      </c>
      <c r="U206">
        <v>19</v>
      </c>
      <c r="V206">
        <v>18</v>
      </c>
      <c r="W206">
        <v>18</v>
      </c>
      <c r="X206">
        <v>0</v>
      </c>
      <c r="Y206">
        <v>14</v>
      </c>
      <c r="AB206">
        <f t="shared" si="18"/>
        <v>56</v>
      </c>
      <c r="AC206">
        <f t="shared" si="19"/>
        <v>70</v>
      </c>
      <c r="AD206">
        <f t="shared" si="20"/>
        <v>80</v>
      </c>
      <c r="AE206">
        <v>4</v>
      </c>
      <c r="AF206">
        <v>19</v>
      </c>
      <c r="AG206">
        <v>5</v>
      </c>
      <c r="AH206">
        <v>19</v>
      </c>
      <c r="AI206">
        <v>4</v>
      </c>
      <c r="AJ206">
        <v>18</v>
      </c>
      <c r="AK206">
        <v>0</v>
      </c>
      <c r="AL206">
        <v>14</v>
      </c>
      <c r="AO206">
        <f t="shared" si="16"/>
        <v>13</v>
      </c>
      <c r="AP206">
        <f t="shared" si="17"/>
        <v>70</v>
      </c>
      <c r="AQ206">
        <f t="shared" si="13"/>
        <v>18.571428571428573</v>
      </c>
    </row>
    <row r="207" spans="1:43" ht="15.75" customHeight="1" x14ac:dyDescent="0.25">
      <c r="A207" s="1">
        <v>42306</v>
      </c>
      <c r="B207">
        <v>42</v>
      </c>
      <c r="C207">
        <v>268</v>
      </c>
      <c r="D207" t="s">
        <v>85</v>
      </c>
      <c r="E207" t="s">
        <v>99</v>
      </c>
      <c r="F207" t="s">
        <v>87</v>
      </c>
      <c r="H207">
        <v>45</v>
      </c>
      <c r="I207">
        <v>70</v>
      </c>
      <c r="J207">
        <v>85</v>
      </c>
      <c r="K207">
        <v>26.5</v>
      </c>
      <c r="L207">
        <v>157</v>
      </c>
      <c r="M207">
        <v>72</v>
      </c>
      <c r="R207">
        <v>18</v>
      </c>
      <c r="S207">
        <v>18</v>
      </c>
      <c r="T207">
        <v>18</v>
      </c>
      <c r="U207">
        <v>18</v>
      </c>
      <c r="V207">
        <v>17</v>
      </c>
      <c r="W207">
        <v>17</v>
      </c>
      <c r="X207">
        <v>0</v>
      </c>
      <c r="Y207">
        <v>15</v>
      </c>
      <c r="AB207">
        <f t="shared" si="18"/>
        <v>53</v>
      </c>
      <c r="AC207">
        <f t="shared" si="19"/>
        <v>68</v>
      </c>
      <c r="AD207">
        <f t="shared" si="20"/>
        <v>77.941176470588232</v>
      </c>
      <c r="AE207">
        <v>11</v>
      </c>
      <c r="AF207">
        <v>14</v>
      </c>
      <c r="AG207">
        <v>8</v>
      </c>
      <c r="AH207">
        <v>15</v>
      </c>
      <c r="AI207">
        <v>6</v>
      </c>
      <c r="AJ207">
        <v>20</v>
      </c>
      <c r="AK207">
        <v>0</v>
      </c>
      <c r="AL207">
        <v>18</v>
      </c>
      <c r="AO207">
        <f t="shared" si="16"/>
        <v>25</v>
      </c>
      <c r="AP207">
        <f t="shared" si="17"/>
        <v>67</v>
      </c>
      <c r="AQ207">
        <f t="shared" si="13"/>
        <v>37.313432835820898</v>
      </c>
    </row>
    <row r="208" spans="1:43" ht="15.75" customHeight="1" x14ac:dyDescent="0.25">
      <c r="A208" s="1">
        <v>42327</v>
      </c>
      <c r="B208">
        <v>43</v>
      </c>
      <c r="C208">
        <v>269</v>
      </c>
      <c r="D208" t="s">
        <v>43</v>
      </c>
      <c r="E208">
        <v>130503</v>
      </c>
      <c r="F208" t="s">
        <v>43</v>
      </c>
      <c r="H208">
        <v>65</v>
      </c>
      <c r="I208">
        <v>70</v>
      </c>
      <c r="J208">
        <v>85</v>
      </c>
      <c r="K208">
        <v>28</v>
      </c>
      <c r="L208">
        <v>166</v>
      </c>
      <c r="M208">
        <v>81</v>
      </c>
      <c r="R208">
        <v>20</v>
      </c>
      <c r="S208">
        <v>20</v>
      </c>
      <c r="T208">
        <v>19</v>
      </c>
      <c r="U208">
        <v>19</v>
      </c>
      <c r="V208">
        <v>19</v>
      </c>
      <c r="W208">
        <v>19</v>
      </c>
      <c r="X208">
        <v>0</v>
      </c>
      <c r="Y208">
        <v>13</v>
      </c>
      <c r="AB208">
        <f t="shared" si="18"/>
        <v>58</v>
      </c>
      <c r="AC208">
        <f t="shared" si="19"/>
        <v>71</v>
      </c>
      <c r="AD208">
        <f t="shared" si="20"/>
        <v>81.690140845070431</v>
      </c>
      <c r="AE208">
        <v>6</v>
      </c>
      <c r="AF208">
        <v>20</v>
      </c>
      <c r="AG208">
        <v>7</v>
      </c>
      <c r="AH208">
        <v>19</v>
      </c>
      <c r="AI208">
        <v>12</v>
      </c>
      <c r="AJ208">
        <v>19</v>
      </c>
      <c r="AK208">
        <v>0</v>
      </c>
      <c r="AL208">
        <v>13</v>
      </c>
      <c r="AO208">
        <f t="shared" si="16"/>
        <v>25</v>
      </c>
      <c r="AP208">
        <f t="shared" si="17"/>
        <v>71</v>
      </c>
      <c r="AQ208">
        <f t="shared" si="13"/>
        <v>35.2112676056338</v>
      </c>
    </row>
    <row r="209" spans="1:43" ht="15.75" customHeight="1" x14ac:dyDescent="0.25">
      <c r="A209" s="1">
        <v>42327</v>
      </c>
      <c r="B209">
        <v>43</v>
      </c>
      <c r="C209">
        <v>270</v>
      </c>
      <c r="D209" t="s">
        <v>61</v>
      </c>
      <c r="E209" t="s">
        <v>137</v>
      </c>
      <c r="F209" t="s">
        <v>68</v>
      </c>
      <c r="H209">
        <v>60</v>
      </c>
      <c r="I209">
        <v>65</v>
      </c>
      <c r="J209">
        <v>85</v>
      </c>
      <c r="K209">
        <v>31</v>
      </c>
      <c r="L209">
        <v>171</v>
      </c>
      <c r="M209">
        <v>86</v>
      </c>
      <c r="R209">
        <v>18</v>
      </c>
      <c r="S209">
        <v>18</v>
      </c>
      <c r="T209">
        <v>18</v>
      </c>
      <c r="U209">
        <v>18</v>
      </c>
      <c r="V209">
        <v>13</v>
      </c>
      <c r="W209">
        <v>13</v>
      </c>
      <c r="X209">
        <v>0</v>
      </c>
      <c r="Y209">
        <v>20</v>
      </c>
      <c r="AB209">
        <f t="shared" si="18"/>
        <v>49</v>
      </c>
      <c r="AC209">
        <f t="shared" si="19"/>
        <v>69</v>
      </c>
      <c r="AD209">
        <f t="shared" si="20"/>
        <v>71.014492753623188</v>
      </c>
      <c r="AE209">
        <v>4</v>
      </c>
      <c r="AF209">
        <v>18</v>
      </c>
      <c r="AG209">
        <v>15</v>
      </c>
      <c r="AH209">
        <v>18</v>
      </c>
      <c r="AI209">
        <v>9</v>
      </c>
      <c r="AJ209">
        <v>13</v>
      </c>
      <c r="AK209">
        <v>0</v>
      </c>
      <c r="AL209">
        <v>20</v>
      </c>
      <c r="AO209">
        <f t="shared" si="16"/>
        <v>28</v>
      </c>
      <c r="AP209">
        <f t="shared" si="17"/>
        <v>69</v>
      </c>
      <c r="AQ209">
        <f t="shared" si="13"/>
        <v>40.579710144927539</v>
      </c>
    </row>
    <row r="210" spans="1:43" ht="15.75" customHeight="1" x14ac:dyDescent="0.25">
      <c r="A210" s="1">
        <v>42327</v>
      </c>
      <c r="B210">
        <v>43</v>
      </c>
      <c r="C210">
        <v>271</v>
      </c>
      <c r="D210" t="s">
        <v>61</v>
      </c>
      <c r="E210" t="s">
        <v>62</v>
      </c>
      <c r="F210" t="s">
        <v>68</v>
      </c>
      <c r="H210">
        <v>70</v>
      </c>
      <c r="I210">
        <v>65</v>
      </c>
      <c r="J210">
        <v>85</v>
      </c>
      <c r="K210">
        <v>16</v>
      </c>
      <c r="L210">
        <v>88.4</v>
      </c>
      <c r="M210" t="s">
        <v>63</v>
      </c>
      <c r="R210">
        <v>18</v>
      </c>
      <c r="S210">
        <v>18</v>
      </c>
      <c r="T210">
        <v>18</v>
      </c>
      <c r="U210">
        <v>18</v>
      </c>
      <c r="V210">
        <v>17</v>
      </c>
      <c r="W210">
        <v>17</v>
      </c>
      <c r="X210">
        <v>0</v>
      </c>
      <c r="Y210">
        <v>14</v>
      </c>
      <c r="AB210">
        <f t="shared" si="18"/>
        <v>53</v>
      </c>
      <c r="AC210">
        <f t="shared" si="19"/>
        <v>67</v>
      </c>
      <c r="AD210">
        <f t="shared" si="20"/>
        <v>79.104477611940297</v>
      </c>
      <c r="AE210">
        <v>14</v>
      </c>
      <c r="AF210">
        <v>18</v>
      </c>
      <c r="AG210">
        <v>13</v>
      </c>
      <c r="AH210">
        <v>18</v>
      </c>
      <c r="AI210">
        <v>6</v>
      </c>
      <c r="AJ210">
        <v>17</v>
      </c>
      <c r="AK210">
        <v>0</v>
      </c>
      <c r="AL210">
        <v>15</v>
      </c>
      <c r="AO210">
        <f t="shared" si="16"/>
        <v>33</v>
      </c>
      <c r="AP210">
        <f t="shared" si="17"/>
        <v>68</v>
      </c>
      <c r="AQ210">
        <f t="shared" si="13"/>
        <v>48.529411764705884</v>
      </c>
    </row>
    <row r="211" spans="1:43" ht="15.75" customHeight="1" x14ac:dyDescent="0.25">
      <c r="A211" s="1">
        <v>42327</v>
      </c>
      <c r="B211">
        <v>43</v>
      </c>
      <c r="C211">
        <v>272</v>
      </c>
      <c r="D211" t="s">
        <v>85</v>
      </c>
      <c r="E211" t="s">
        <v>103</v>
      </c>
      <c r="F211" t="s">
        <v>87</v>
      </c>
      <c r="H211">
        <v>40</v>
      </c>
      <c r="I211">
        <v>70</v>
      </c>
      <c r="J211">
        <v>85</v>
      </c>
      <c r="K211">
        <v>21.5</v>
      </c>
      <c r="L211">
        <v>127.92</v>
      </c>
      <c r="M211">
        <v>42.95</v>
      </c>
      <c r="R211">
        <v>20</v>
      </c>
      <c r="S211">
        <v>20</v>
      </c>
      <c r="T211">
        <v>20</v>
      </c>
      <c r="U211">
        <v>20</v>
      </c>
      <c r="V211">
        <v>19</v>
      </c>
      <c r="W211">
        <v>19</v>
      </c>
      <c r="X211">
        <v>0</v>
      </c>
      <c r="Y211">
        <v>11</v>
      </c>
      <c r="AB211">
        <f t="shared" si="18"/>
        <v>59</v>
      </c>
      <c r="AC211">
        <f t="shared" si="19"/>
        <v>70</v>
      </c>
      <c r="AD211">
        <f t="shared" si="20"/>
        <v>84.285714285714292</v>
      </c>
      <c r="AE211">
        <v>8</v>
      </c>
      <c r="AF211">
        <v>20</v>
      </c>
      <c r="AG211">
        <v>8</v>
      </c>
      <c r="AH211">
        <v>20</v>
      </c>
      <c r="AI211">
        <v>3</v>
      </c>
      <c r="AJ211">
        <v>19</v>
      </c>
      <c r="AK211">
        <v>0</v>
      </c>
      <c r="AL211">
        <v>11</v>
      </c>
      <c r="AO211">
        <f t="shared" si="16"/>
        <v>19</v>
      </c>
      <c r="AP211">
        <f t="shared" si="17"/>
        <v>70</v>
      </c>
      <c r="AQ211">
        <f t="shared" si="13"/>
        <v>27.142857142857142</v>
      </c>
    </row>
    <row r="212" spans="1:43" ht="15.75" customHeight="1" x14ac:dyDescent="0.25">
      <c r="A212" s="1">
        <v>42327</v>
      </c>
      <c r="B212">
        <v>43</v>
      </c>
      <c r="C212">
        <v>273</v>
      </c>
      <c r="D212" t="s">
        <v>85</v>
      </c>
      <c r="E212" t="s">
        <v>100</v>
      </c>
      <c r="F212" t="s">
        <v>87</v>
      </c>
      <c r="H212">
        <v>55</v>
      </c>
      <c r="I212">
        <v>70</v>
      </c>
      <c r="J212">
        <v>85</v>
      </c>
      <c r="K212">
        <v>30</v>
      </c>
      <c r="L212">
        <v>178.5</v>
      </c>
      <c r="M212">
        <v>93.5</v>
      </c>
      <c r="R212">
        <v>22</v>
      </c>
      <c r="S212">
        <v>22</v>
      </c>
      <c r="T212">
        <v>21</v>
      </c>
      <c r="U212">
        <v>21</v>
      </c>
      <c r="V212">
        <v>21</v>
      </c>
      <c r="W212">
        <v>21</v>
      </c>
      <c r="X212">
        <v>0</v>
      </c>
      <c r="Y212">
        <v>7</v>
      </c>
      <c r="AB212">
        <f t="shared" si="18"/>
        <v>64</v>
      </c>
      <c r="AC212">
        <f t="shared" si="19"/>
        <v>71</v>
      </c>
      <c r="AD212">
        <f t="shared" si="20"/>
        <v>90.140845070422543</v>
      </c>
      <c r="AE212">
        <v>17</v>
      </c>
      <c r="AF212">
        <v>22</v>
      </c>
      <c r="AG212">
        <v>7</v>
      </c>
      <c r="AH212">
        <v>21</v>
      </c>
      <c r="AI212">
        <v>7</v>
      </c>
      <c r="AJ212">
        <v>21</v>
      </c>
      <c r="AK212">
        <v>0</v>
      </c>
      <c r="AL212">
        <v>7</v>
      </c>
      <c r="AO212">
        <f t="shared" si="16"/>
        <v>31</v>
      </c>
      <c r="AP212">
        <f t="shared" si="17"/>
        <v>71</v>
      </c>
      <c r="AQ212">
        <f t="shared" si="13"/>
        <v>43.661971830985912</v>
      </c>
    </row>
    <row r="213" spans="1:43" ht="15.75" customHeight="1" x14ac:dyDescent="0.25">
      <c r="A213" s="1">
        <v>42327</v>
      </c>
      <c r="B213">
        <v>43</v>
      </c>
      <c r="C213">
        <v>274</v>
      </c>
      <c r="D213" t="s">
        <v>140</v>
      </c>
      <c r="E213" t="s">
        <v>141</v>
      </c>
      <c r="F213" t="s">
        <v>214</v>
      </c>
      <c r="H213">
        <v>60</v>
      </c>
      <c r="I213">
        <v>45</v>
      </c>
      <c r="J213">
        <v>85</v>
      </c>
      <c r="K213">
        <v>16</v>
      </c>
      <c r="L213">
        <v>122</v>
      </c>
      <c r="M213">
        <v>37.4</v>
      </c>
      <c r="R213">
        <v>15</v>
      </c>
      <c r="S213">
        <v>15</v>
      </c>
      <c r="T213">
        <v>15</v>
      </c>
      <c r="U213">
        <v>15</v>
      </c>
      <c r="V213">
        <v>15</v>
      </c>
      <c r="W213">
        <v>15</v>
      </c>
      <c r="X213">
        <v>0</v>
      </c>
      <c r="Y213">
        <v>26</v>
      </c>
      <c r="AB213">
        <f t="shared" si="18"/>
        <v>45</v>
      </c>
      <c r="AC213">
        <f t="shared" si="19"/>
        <v>71</v>
      </c>
      <c r="AD213">
        <f t="shared" si="20"/>
        <v>63.380281690140848</v>
      </c>
      <c r="AE213">
        <v>3</v>
      </c>
      <c r="AF213">
        <v>15</v>
      </c>
      <c r="AG213">
        <v>4</v>
      </c>
      <c r="AH213">
        <v>15</v>
      </c>
      <c r="AI213">
        <v>2</v>
      </c>
      <c r="AJ213">
        <v>15</v>
      </c>
      <c r="AK213">
        <v>0</v>
      </c>
      <c r="AL213">
        <v>26</v>
      </c>
      <c r="AO213">
        <f t="shared" si="16"/>
        <v>9</v>
      </c>
      <c r="AP213">
        <f t="shared" si="17"/>
        <v>71</v>
      </c>
      <c r="AQ213">
        <f t="shared" si="13"/>
        <v>12.676056338028168</v>
      </c>
    </row>
    <row r="214" spans="1:43" ht="15.75" customHeight="1" x14ac:dyDescent="0.25">
      <c r="A214" s="1">
        <v>42327</v>
      </c>
      <c r="B214">
        <v>43</v>
      </c>
      <c r="C214">
        <v>275</v>
      </c>
      <c r="D214" t="s">
        <v>94</v>
      </c>
      <c r="E214" t="s">
        <v>95</v>
      </c>
      <c r="F214" t="s">
        <v>210</v>
      </c>
      <c r="H214">
        <v>65</v>
      </c>
      <c r="I214">
        <v>65</v>
      </c>
      <c r="J214">
        <v>85</v>
      </c>
      <c r="K214">
        <v>18</v>
      </c>
      <c r="L214">
        <v>99</v>
      </c>
      <c r="M214">
        <v>14</v>
      </c>
      <c r="R214">
        <v>14</v>
      </c>
      <c r="S214">
        <v>14</v>
      </c>
      <c r="T214">
        <v>13</v>
      </c>
      <c r="U214">
        <v>13</v>
      </c>
      <c r="V214">
        <v>14</v>
      </c>
      <c r="W214">
        <v>14</v>
      </c>
      <c r="X214">
        <v>0</v>
      </c>
      <c r="Y214">
        <v>30</v>
      </c>
      <c r="AB214">
        <f t="shared" si="18"/>
        <v>41</v>
      </c>
      <c r="AC214">
        <f t="shared" si="19"/>
        <v>71</v>
      </c>
      <c r="AD214">
        <f t="shared" si="20"/>
        <v>57.74647887323944</v>
      </c>
      <c r="AE214">
        <v>1</v>
      </c>
      <c r="AF214">
        <v>16</v>
      </c>
      <c r="AG214">
        <v>2</v>
      </c>
      <c r="AH214">
        <v>13</v>
      </c>
      <c r="AI214">
        <v>4</v>
      </c>
      <c r="AJ214">
        <v>14</v>
      </c>
      <c r="AK214">
        <v>0</v>
      </c>
      <c r="AL214">
        <v>28</v>
      </c>
      <c r="AO214">
        <f t="shared" si="16"/>
        <v>7</v>
      </c>
      <c r="AP214">
        <f t="shared" si="17"/>
        <v>71</v>
      </c>
      <c r="AQ214">
        <f t="shared" si="13"/>
        <v>9.8591549295774641</v>
      </c>
    </row>
    <row r="215" spans="1:43" ht="15.75" customHeight="1" x14ac:dyDescent="0.25">
      <c r="A215" s="1">
        <v>42327</v>
      </c>
      <c r="B215">
        <v>43</v>
      </c>
      <c r="C215">
        <v>276</v>
      </c>
      <c r="D215" t="s">
        <v>76</v>
      </c>
      <c r="E215" t="s">
        <v>77</v>
      </c>
      <c r="F215" t="s">
        <v>78</v>
      </c>
      <c r="H215">
        <v>55</v>
      </c>
      <c r="I215">
        <v>60</v>
      </c>
      <c r="J215">
        <v>85</v>
      </c>
      <c r="K215">
        <v>65</v>
      </c>
      <c r="L215">
        <v>331</v>
      </c>
      <c r="M215">
        <v>246</v>
      </c>
      <c r="R215">
        <v>17</v>
      </c>
      <c r="S215">
        <v>17</v>
      </c>
      <c r="T215">
        <v>17</v>
      </c>
      <c r="U215">
        <v>17</v>
      </c>
      <c r="V215">
        <v>17</v>
      </c>
      <c r="W215">
        <v>17</v>
      </c>
      <c r="X215">
        <v>0</v>
      </c>
      <c r="Y215">
        <v>22</v>
      </c>
      <c r="AB215">
        <f t="shared" si="18"/>
        <v>51</v>
      </c>
      <c r="AC215">
        <f t="shared" si="19"/>
        <v>73</v>
      </c>
      <c r="AD215">
        <f t="shared" si="20"/>
        <v>69.863013698630141</v>
      </c>
      <c r="AE215">
        <v>4</v>
      </c>
      <c r="AF215">
        <v>18</v>
      </c>
      <c r="AG215">
        <v>4</v>
      </c>
      <c r="AH215">
        <v>17</v>
      </c>
      <c r="AI215">
        <v>5</v>
      </c>
      <c r="AJ215">
        <v>17</v>
      </c>
      <c r="AK215">
        <v>0</v>
      </c>
      <c r="AL215">
        <v>21</v>
      </c>
      <c r="AO215">
        <f t="shared" si="16"/>
        <v>13</v>
      </c>
      <c r="AP215">
        <f t="shared" si="17"/>
        <v>73</v>
      </c>
      <c r="AQ215">
        <f t="shared" si="13"/>
        <v>17.80821917808219</v>
      </c>
    </row>
    <row r="216" spans="1:43" ht="15.75" customHeight="1" x14ac:dyDescent="0.25">
      <c r="A216" s="1">
        <v>42327</v>
      </c>
      <c r="B216">
        <v>43</v>
      </c>
      <c r="C216">
        <v>277</v>
      </c>
      <c r="D216" t="s">
        <v>76</v>
      </c>
      <c r="E216" t="s">
        <v>96</v>
      </c>
      <c r="F216" t="s">
        <v>78</v>
      </c>
      <c r="H216">
        <v>60</v>
      </c>
      <c r="I216">
        <v>65</v>
      </c>
      <c r="J216">
        <v>85</v>
      </c>
      <c r="K216">
        <v>25</v>
      </c>
      <c r="L216">
        <v>138</v>
      </c>
      <c r="M216">
        <v>53</v>
      </c>
      <c r="R216">
        <v>18</v>
      </c>
      <c r="S216">
        <v>18</v>
      </c>
      <c r="T216">
        <v>19</v>
      </c>
      <c r="U216">
        <v>19</v>
      </c>
      <c r="V216">
        <v>19</v>
      </c>
      <c r="W216">
        <v>19</v>
      </c>
      <c r="X216">
        <v>0</v>
      </c>
      <c r="Y216">
        <v>13</v>
      </c>
      <c r="AB216">
        <f t="shared" si="18"/>
        <v>56</v>
      </c>
      <c r="AC216">
        <f t="shared" si="19"/>
        <v>69</v>
      </c>
      <c r="AD216">
        <f t="shared" si="20"/>
        <v>81.159420289855078</v>
      </c>
      <c r="AE216">
        <v>10</v>
      </c>
      <c r="AF216">
        <v>19</v>
      </c>
      <c r="AG216">
        <v>9</v>
      </c>
      <c r="AH216">
        <v>19</v>
      </c>
      <c r="AI216">
        <v>12</v>
      </c>
      <c r="AJ216">
        <v>19</v>
      </c>
      <c r="AK216">
        <v>0</v>
      </c>
      <c r="AL216">
        <v>13</v>
      </c>
      <c r="AO216">
        <f t="shared" si="16"/>
        <v>31</v>
      </c>
      <c r="AP216">
        <f t="shared" si="17"/>
        <v>70</v>
      </c>
      <c r="AQ216">
        <f t="shared" si="13"/>
        <v>44.285714285714285</v>
      </c>
    </row>
    <row r="217" spans="1:43" ht="15.75" customHeight="1" x14ac:dyDescent="0.25">
      <c r="A217" s="1">
        <v>42327</v>
      </c>
      <c r="B217">
        <v>43</v>
      </c>
      <c r="C217">
        <v>278</v>
      </c>
      <c r="D217" t="s">
        <v>79</v>
      </c>
      <c r="E217" t="s">
        <v>127</v>
      </c>
      <c r="F217" t="s">
        <v>82</v>
      </c>
      <c r="H217">
        <v>75</v>
      </c>
      <c r="I217">
        <v>55</v>
      </c>
      <c r="J217">
        <v>85</v>
      </c>
      <c r="K217">
        <v>32</v>
      </c>
      <c r="L217">
        <v>149</v>
      </c>
      <c r="M217">
        <v>64</v>
      </c>
      <c r="R217">
        <v>14</v>
      </c>
      <c r="S217">
        <v>14</v>
      </c>
      <c r="T217">
        <v>14</v>
      </c>
      <c r="U217">
        <v>14</v>
      </c>
      <c r="V217">
        <v>14</v>
      </c>
      <c r="W217">
        <v>14</v>
      </c>
      <c r="X217">
        <v>0</v>
      </c>
      <c r="Y217">
        <v>34</v>
      </c>
      <c r="AB217">
        <f t="shared" si="18"/>
        <v>42</v>
      </c>
      <c r="AC217">
        <f t="shared" si="19"/>
        <v>76</v>
      </c>
      <c r="AD217">
        <f t="shared" si="20"/>
        <v>55.26315789473685</v>
      </c>
      <c r="AE217">
        <v>1</v>
      </c>
      <c r="AF217">
        <v>15</v>
      </c>
      <c r="AG217">
        <v>3</v>
      </c>
      <c r="AH217">
        <v>14</v>
      </c>
      <c r="AI217">
        <v>3</v>
      </c>
      <c r="AJ217">
        <v>14</v>
      </c>
      <c r="AK217">
        <v>0</v>
      </c>
      <c r="AL217">
        <v>33</v>
      </c>
      <c r="AO217">
        <f t="shared" si="16"/>
        <v>7</v>
      </c>
      <c r="AP217">
        <f t="shared" si="17"/>
        <v>76</v>
      </c>
      <c r="AQ217">
        <f t="shared" si="13"/>
        <v>9.2105263157894726</v>
      </c>
    </row>
    <row r="218" spans="1:43" ht="15.75" customHeight="1" x14ac:dyDescent="0.25">
      <c r="A218" s="1">
        <v>42327</v>
      </c>
      <c r="B218">
        <v>43</v>
      </c>
      <c r="C218">
        <v>279</v>
      </c>
      <c r="D218" t="s">
        <v>79</v>
      </c>
      <c r="E218" t="s">
        <v>130</v>
      </c>
      <c r="F218" t="s">
        <v>82</v>
      </c>
      <c r="H218">
        <v>50</v>
      </c>
      <c r="I218">
        <v>65</v>
      </c>
      <c r="J218">
        <v>85</v>
      </c>
      <c r="K218">
        <v>31</v>
      </c>
      <c r="L218">
        <v>171</v>
      </c>
      <c r="M218">
        <v>86</v>
      </c>
      <c r="R218">
        <v>13</v>
      </c>
      <c r="S218">
        <v>13</v>
      </c>
      <c r="T218">
        <v>13</v>
      </c>
      <c r="U218">
        <v>13</v>
      </c>
      <c r="V218">
        <v>12</v>
      </c>
      <c r="W218">
        <v>12</v>
      </c>
      <c r="X218">
        <v>0</v>
      </c>
      <c r="Y218">
        <v>29</v>
      </c>
      <c r="AB218">
        <f t="shared" si="18"/>
        <v>38</v>
      </c>
      <c r="AC218">
        <f t="shared" si="19"/>
        <v>67</v>
      </c>
      <c r="AD218">
        <f t="shared" si="20"/>
        <v>56.71641791044776</v>
      </c>
      <c r="AE218">
        <v>2</v>
      </c>
      <c r="AF218">
        <v>13</v>
      </c>
      <c r="AG218">
        <v>4</v>
      </c>
      <c r="AH218">
        <v>13</v>
      </c>
      <c r="AI218">
        <v>2</v>
      </c>
      <c r="AJ218">
        <v>12</v>
      </c>
      <c r="AK218">
        <v>0</v>
      </c>
      <c r="AL218">
        <v>29</v>
      </c>
      <c r="AO218">
        <f t="shared" si="16"/>
        <v>8</v>
      </c>
      <c r="AP218">
        <f t="shared" si="17"/>
        <v>67</v>
      </c>
      <c r="AQ218">
        <f t="shared" si="13"/>
        <v>11.940298507462686</v>
      </c>
    </row>
    <row r="219" spans="1:43" ht="15.75" customHeight="1" x14ac:dyDescent="0.25">
      <c r="A219" s="1">
        <v>42376</v>
      </c>
      <c r="B219">
        <v>46</v>
      </c>
      <c r="C219">
        <v>296</v>
      </c>
      <c r="D219" t="s">
        <v>43</v>
      </c>
      <c r="E219">
        <v>130503</v>
      </c>
      <c r="F219" t="s">
        <v>43</v>
      </c>
      <c r="H219">
        <v>70</v>
      </c>
      <c r="I219">
        <v>80</v>
      </c>
      <c r="J219">
        <v>85</v>
      </c>
      <c r="K219">
        <v>35.5</v>
      </c>
      <c r="L219">
        <v>241.4</v>
      </c>
      <c r="M219">
        <v>156.4</v>
      </c>
      <c r="R219">
        <v>18</v>
      </c>
      <c r="S219">
        <v>18</v>
      </c>
      <c r="T219">
        <v>18</v>
      </c>
      <c r="U219">
        <v>18</v>
      </c>
      <c r="V219">
        <v>17</v>
      </c>
      <c r="W219">
        <v>17</v>
      </c>
      <c r="X219">
        <v>0</v>
      </c>
      <c r="Y219">
        <v>12</v>
      </c>
      <c r="AB219">
        <f t="shared" si="18"/>
        <v>53</v>
      </c>
      <c r="AC219">
        <f t="shared" si="19"/>
        <v>65</v>
      </c>
      <c r="AD219">
        <f t="shared" si="20"/>
        <v>81.538461538461533</v>
      </c>
      <c r="AE219">
        <v>4</v>
      </c>
      <c r="AF219">
        <v>18</v>
      </c>
      <c r="AG219">
        <v>5</v>
      </c>
      <c r="AH219">
        <v>18</v>
      </c>
      <c r="AI219">
        <v>4</v>
      </c>
      <c r="AJ219">
        <v>17</v>
      </c>
      <c r="AK219">
        <v>0</v>
      </c>
      <c r="AL219">
        <v>12</v>
      </c>
      <c r="AO219">
        <f t="shared" si="16"/>
        <v>13</v>
      </c>
      <c r="AP219">
        <f t="shared" si="17"/>
        <v>65</v>
      </c>
      <c r="AQ219">
        <f t="shared" si="13"/>
        <v>20</v>
      </c>
    </row>
    <row r="220" spans="1:43" ht="15.75" customHeight="1" x14ac:dyDescent="0.25">
      <c r="A220" s="1">
        <v>42376</v>
      </c>
      <c r="B220">
        <v>46</v>
      </c>
      <c r="C220">
        <v>297</v>
      </c>
      <c r="D220" t="s">
        <v>85</v>
      </c>
      <c r="E220" t="s">
        <v>100</v>
      </c>
      <c r="F220" t="s">
        <v>87</v>
      </c>
      <c r="H220">
        <v>65</v>
      </c>
      <c r="I220">
        <v>60</v>
      </c>
      <c r="J220">
        <v>85</v>
      </c>
      <c r="K220">
        <v>28</v>
      </c>
      <c r="L220">
        <v>142.80000000000001</v>
      </c>
      <c r="M220">
        <v>57.8</v>
      </c>
      <c r="R220">
        <v>21</v>
      </c>
      <c r="S220">
        <v>21</v>
      </c>
      <c r="T220">
        <v>21</v>
      </c>
      <c r="U220">
        <v>21</v>
      </c>
      <c r="V220">
        <v>21</v>
      </c>
      <c r="W220">
        <v>21</v>
      </c>
      <c r="X220">
        <v>0</v>
      </c>
      <c r="Y220">
        <v>4</v>
      </c>
      <c r="AB220">
        <f t="shared" si="18"/>
        <v>63</v>
      </c>
      <c r="AC220">
        <f t="shared" si="19"/>
        <v>67</v>
      </c>
      <c r="AD220">
        <f t="shared" si="20"/>
        <v>94.029850746268664</v>
      </c>
      <c r="AE220">
        <v>13</v>
      </c>
      <c r="AF220">
        <v>21</v>
      </c>
      <c r="AG220">
        <v>7</v>
      </c>
      <c r="AH220">
        <v>21</v>
      </c>
      <c r="AI220">
        <v>7</v>
      </c>
      <c r="AJ220">
        <v>21</v>
      </c>
      <c r="AK220">
        <v>0</v>
      </c>
      <c r="AL220">
        <v>4</v>
      </c>
      <c r="AO220">
        <f t="shared" si="16"/>
        <v>27</v>
      </c>
      <c r="AP220">
        <f t="shared" si="17"/>
        <v>67</v>
      </c>
      <c r="AQ220">
        <f t="shared" si="13"/>
        <v>40.298507462686565</v>
      </c>
    </row>
    <row r="221" spans="1:43" ht="15.75" customHeight="1" x14ac:dyDescent="0.25">
      <c r="A221" s="1">
        <v>42376</v>
      </c>
      <c r="B221">
        <v>46</v>
      </c>
      <c r="C221">
        <v>298</v>
      </c>
      <c r="D221" t="s">
        <v>85</v>
      </c>
      <c r="E221" t="s">
        <v>103</v>
      </c>
      <c r="F221" t="s">
        <v>87</v>
      </c>
      <c r="H221">
        <v>40</v>
      </c>
      <c r="I221">
        <v>60</v>
      </c>
      <c r="J221">
        <v>85</v>
      </c>
      <c r="K221">
        <v>18</v>
      </c>
      <c r="L221">
        <v>91.8</v>
      </c>
      <c r="M221">
        <v>6.8</v>
      </c>
      <c r="R221">
        <v>17</v>
      </c>
      <c r="S221">
        <v>17</v>
      </c>
      <c r="T221">
        <v>17</v>
      </c>
      <c r="U221">
        <v>17</v>
      </c>
      <c r="V221">
        <v>16</v>
      </c>
      <c r="W221">
        <v>16</v>
      </c>
      <c r="X221">
        <v>0</v>
      </c>
      <c r="Y221">
        <v>11</v>
      </c>
      <c r="AB221">
        <f t="shared" si="18"/>
        <v>50</v>
      </c>
      <c r="AC221">
        <f t="shared" si="19"/>
        <v>61</v>
      </c>
      <c r="AD221">
        <f t="shared" si="20"/>
        <v>81.967213114754102</v>
      </c>
      <c r="AE221">
        <v>6</v>
      </c>
      <c r="AF221">
        <v>17</v>
      </c>
      <c r="AG221">
        <v>6</v>
      </c>
      <c r="AH221">
        <v>17</v>
      </c>
      <c r="AI221">
        <v>3</v>
      </c>
      <c r="AJ221">
        <v>16</v>
      </c>
      <c r="AK221">
        <v>0</v>
      </c>
      <c r="AL221">
        <v>11</v>
      </c>
      <c r="AO221">
        <f t="shared" si="16"/>
        <v>15</v>
      </c>
      <c r="AP221">
        <f t="shared" si="17"/>
        <v>61</v>
      </c>
      <c r="AQ221">
        <f t="shared" si="13"/>
        <v>24.590163934426229</v>
      </c>
    </row>
    <row r="222" spans="1:43" ht="15.75" customHeight="1" x14ac:dyDescent="0.25">
      <c r="A222" s="1">
        <v>42376</v>
      </c>
      <c r="B222">
        <v>46</v>
      </c>
      <c r="C222">
        <v>299</v>
      </c>
      <c r="D222" t="s">
        <v>140</v>
      </c>
      <c r="E222" t="s">
        <v>141</v>
      </c>
      <c r="F222" t="s">
        <v>214</v>
      </c>
      <c r="H222">
        <v>60</v>
      </c>
      <c r="I222">
        <v>40</v>
      </c>
      <c r="J222">
        <v>85</v>
      </c>
      <c r="K222">
        <v>16.5</v>
      </c>
      <c r="L222">
        <v>56.1</v>
      </c>
      <c r="M222" t="s">
        <v>63</v>
      </c>
      <c r="R222" t="s">
        <v>63</v>
      </c>
      <c r="S222" t="s">
        <v>63</v>
      </c>
      <c r="T222" t="s">
        <v>63</v>
      </c>
      <c r="U222" t="s">
        <v>63</v>
      </c>
      <c r="V222" t="s">
        <v>63</v>
      </c>
      <c r="W222" t="s">
        <v>63</v>
      </c>
      <c r="X222" t="s">
        <v>63</v>
      </c>
      <c r="Y222" t="s">
        <v>63</v>
      </c>
      <c r="AB222" t="e">
        <f t="shared" si="18"/>
        <v>#VALUE!</v>
      </c>
      <c r="AC222" t="e">
        <f t="shared" si="19"/>
        <v>#VALUE!</v>
      </c>
      <c r="AD222" t="e">
        <f t="shared" si="20"/>
        <v>#VALUE!</v>
      </c>
      <c r="AE222" t="s">
        <v>63</v>
      </c>
      <c r="AF222" t="s">
        <v>63</v>
      </c>
      <c r="AG222" t="s">
        <v>63</v>
      </c>
      <c r="AH222" t="s">
        <v>63</v>
      </c>
      <c r="AI222" t="s">
        <v>63</v>
      </c>
      <c r="AJ222" t="s">
        <v>63</v>
      </c>
      <c r="AK222" t="s">
        <v>63</v>
      </c>
      <c r="AL222" t="s">
        <v>63</v>
      </c>
      <c r="AO222" t="e">
        <f t="shared" si="16"/>
        <v>#VALUE!</v>
      </c>
      <c r="AP222" t="e">
        <f t="shared" si="17"/>
        <v>#VALUE!</v>
      </c>
      <c r="AQ222" t="e">
        <f t="shared" si="13"/>
        <v>#VALUE!</v>
      </c>
    </row>
    <row r="223" spans="1:43" ht="15.75" customHeight="1" x14ac:dyDescent="0.25">
      <c r="A223" s="1">
        <v>42376</v>
      </c>
      <c r="B223">
        <v>46</v>
      </c>
      <c r="C223">
        <v>300</v>
      </c>
      <c r="D223" t="s">
        <v>94</v>
      </c>
      <c r="E223" t="s">
        <v>95</v>
      </c>
      <c r="F223" t="s">
        <v>210</v>
      </c>
      <c r="H223">
        <v>45</v>
      </c>
      <c r="I223">
        <v>35</v>
      </c>
      <c r="J223">
        <v>85</v>
      </c>
      <c r="K223">
        <v>10</v>
      </c>
      <c r="L223">
        <v>29.75</v>
      </c>
      <c r="M223" t="s">
        <v>63</v>
      </c>
      <c r="R223">
        <v>20</v>
      </c>
      <c r="S223">
        <v>20</v>
      </c>
      <c r="T223">
        <v>5</v>
      </c>
      <c r="U223">
        <v>12</v>
      </c>
      <c r="AB223">
        <f t="shared" si="18"/>
        <v>25</v>
      </c>
      <c r="AC223">
        <f t="shared" si="19"/>
        <v>32</v>
      </c>
      <c r="AD223">
        <f t="shared" si="20"/>
        <v>78.125</v>
      </c>
      <c r="AE223">
        <v>1</v>
      </c>
      <c r="AF223">
        <v>11</v>
      </c>
      <c r="AG223">
        <v>1</v>
      </c>
      <c r="AH223">
        <v>20</v>
      </c>
      <c r="AO223">
        <f t="shared" si="16"/>
        <v>2</v>
      </c>
      <c r="AP223">
        <f t="shared" si="17"/>
        <v>31</v>
      </c>
      <c r="AQ223">
        <f t="shared" si="13"/>
        <v>6.4516129032258061</v>
      </c>
    </row>
    <row r="224" spans="1:43" ht="15.75" customHeight="1" x14ac:dyDescent="0.25">
      <c r="A224" s="1">
        <v>42376</v>
      </c>
      <c r="B224">
        <v>46</v>
      </c>
      <c r="C224">
        <v>301</v>
      </c>
      <c r="D224" t="s">
        <v>61</v>
      </c>
      <c r="E224" t="s">
        <v>62</v>
      </c>
      <c r="F224" t="s">
        <v>68</v>
      </c>
      <c r="H224">
        <v>60</v>
      </c>
      <c r="I224">
        <v>60</v>
      </c>
      <c r="J224">
        <v>85</v>
      </c>
      <c r="K224">
        <v>16.5</v>
      </c>
      <c r="L224">
        <v>84.1</v>
      </c>
      <c r="M224" t="s">
        <v>63</v>
      </c>
      <c r="R224" t="s">
        <v>63</v>
      </c>
      <c r="S224" t="s">
        <v>63</v>
      </c>
      <c r="T224" t="s">
        <v>63</v>
      </c>
      <c r="U224" t="s">
        <v>63</v>
      </c>
      <c r="V224" t="s">
        <v>63</v>
      </c>
      <c r="W224" t="s">
        <v>63</v>
      </c>
      <c r="X224" t="s">
        <v>63</v>
      </c>
      <c r="Y224" t="s">
        <v>63</v>
      </c>
      <c r="AB224" t="e">
        <f t="shared" si="18"/>
        <v>#VALUE!</v>
      </c>
      <c r="AC224" t="e">
        <f t="shared" si="19"/>
        <v>#VALUE!</v>
      </c>
      <c r="AD224" t="e">
        <f t="shared" si="20"/>
        <v>#VALUE!</v>
      </c>
      <c r="AE224" t="s">
        <v>63</v>
      </c>
      <c r="AF224" t="s">
        <v>63</v>
      </c>
      <c r="AG224" t="s">
        <v>63</v>
      </c>
      <c r="AH224" t="s">
        <v>63</v>
      </c>
      <c r="AI224" t="s">
        <v>63</v>
      </c>
      <c r="AJ224" t="s">
        <v>63</v>
      </c>
      <c r="AK224" t="s">
        <v>63</v>
      </c>
      <c r="AL224" t="s">
        <v>63</v>
      </c>
      <c r="AO224" t="e">
        <f t="shared" si="16"/>
        <v>#VALUE!</v>
      </c>
      <c r="AP224" t="e">
        <f t="shared" si="17"/>
        <v>#VALUE!</v>
      </c>
      <c r="AQ224" t="e">
        <f t="shared" si="13"/>
        <v>#VALUE!</v>
      </c>
    </row>
    <row r="225" spans="1:43" ht="15.75" customHeight="1" x14ac:dyDescent="0.25">
      <c r="A225" s="1">
        <v>42376</v>
      </c>
      <c r="B225">
        <v>46</v>
      </c>
      <c r="C225">
        <v>302</v>
      </c>
      <c r="D225" t="s">
        <v>61</v>
      </c>
      <c r="E225" t="s">
        <v>137</v>
      </c>
      <c r="F225" t="s">
        <v>68</v>
      </c>
      <c r="H225">
        <v>50</v>
      </c>
      <c r="I225">
        <v>40</v>
      </c>
      <c r="J225">
        <v>85</v>
      </c>
      <c r="K225">
        <v>11.5</v>
      </c>
      <c r="L225">
        <v>39.1</v>
      </c>
      <c r="M225" t="s">
        <v>63</v>
      </c>
      <c r="R225">
        <v>11</v>
      </c>
      <c r="S225">
        <v>13</v>
      </c>
      <c r="AB225">
        <f t="shared" si="18"/>
        <v>11</v>
      </c>
      <c r="AC225">
        <f t="shared" si="19"/>
        <v>13</v>
      </c>
      <c r="AD225">
        <f t="shared" si="20"/>
        <v>84.615384615384613</v>
      </c>
      <c r="AE225">
        <v>4</v>
      </c>
      <c r="AF225">
        <v>13</v>
      </c>
      <c r="AO225">
        <f t="shared" si="16"/>
        <v>4</v>
      </c>
      <c r="AP225">
        <f t="shared" si="17"/>
        <v>13</v>
      </c>
      <c r="AQ225">
        <f t="shared" si="13"/>
        <v>30.76923076923077</v>
      </c>
    </row>
    <row r="226" spans="1:43" ht="15.75" customHeight="1" x14ac:dyDescent="0.25">
      <c r="A226" s="1">
        <v>42376</v>
      </c>
      <c r="B226">
        <v>46</v>
      </c>
      <c r="C226">
        <v>303</v>
      </c>
      <c r="D226" t="s">
        <v>122</v>
      </c>
      <c r="E226" t="s">
        <v>123</v>
      </c>
      <c r="F226" t="s">
        <v>151</v>
      </c>
      <c r="H226">
        <v>65</v>
      </c>
      <c r="I226">
        <v>70</v>
      </c>
      <c r="J226">
        <v>85</v>
      </c>
      <c r="K226">
        <v>24</v>
      </c>
      <c r="L226">
        <v>142.80000000000001</v>
      </c>
      <c r="M226">
        <v>57.8</v>
      </c>
      <c r="R226" t="s">
        <v>63</v>
      </c>
      <c r="S226" t="s">
        <v>63</v>
      </c>
      <c r="T226" t="s">
        <v>63</v>
      </c>
      <c r="U226" t="s">
        <v>63</v>
      </c>
      <c r="V226" t="s">
        <v>63</v>
      </c>
      <c r="W226" t="s">
        <v>63</v>
      </c>
      <c r="X226" t="s">
        <v>63</v>
      </c>
      <c r="Y226" t="s">
        <v>63</v>
      </c>
      <c r="AB226" t="e">
        <f t="shared" si="18"/>
        <v>#VALUE!</v>
      </c>
      <c r="AC226" t="e">
        <f t="shared" si="19"/>
        <v>#VALUE!</v>
      </c>
      <c r="AD226" t="e">
        <f t="shared" si="20"/>
        <v>#VALUE!</v>
      </c>
      <c r="AE226" t="s">
        <v>63</v>
      </c>
      <c r="AF226" t="s">
        <v>63</v>
      </c>
      <c r="AG226" t="s">
        <v>63</v>
      </c>
      <c r="AH226" t="s">
        <v>63</v>
      </c>
      <c r="AI226" t="s">
        <v>63</v>
      </c>
      <c r="AJ226" t="s">
        <v>63</v>
      </c>
      <c r="AK226" t="s">
        <v>63</v>
      </c>
      <c r="AL226" t="s">
        <v>63</v>
      </c>
      <c r="AO226" t="e">
        <f t="shared" si="16"/>
        <v>#VALUE!</v>
      </c>
      <c r="AP226" t="e">
        <f t="shared" si="17"/>
        <v>#VALUE!</v>
      </c>
      <c r="AQ226" t="e">
        <f t="shared" si="13"/>
        <v>#VALUE!</v>
      </c>
    </row>
    <row r="227" spans="1:43" ht="15.75" customHeight="1" x14ac:dyDescent="0.25">
      <c r="A227" s="1">
        <v>42376</v>
      </c>
      <c r="B227">
        <v>46</v>
      </c>
      <c r="C227">
        <v>304</v>
      </c>
      <c r="D227" t="s">
        <v>122</v>
      </c>
      <c r="E227" t="s">
        <v>124</v>
      </c>
      <c r="F227" t="s">
        <v>151</v>
      </c>
      <c r="H227">
        <v>55</v>
      </c>
      <c r="I227">
        <v>65</v>
      </c>
      <c r="J227">
        <v>85</v>
      </c>
      <c r="K227">
        <v>12.5</v>
      </c>
      <c r="L227">
        <v>69</v>
      </c>
      <c r="M227" t="s">
        <v>63</v>
      </c>
      <c r="R227">
        <v>16</v>
      </c>
      <c r="S227">
        <v>21</v>
      </c>
      <c r="AB227">
        <f t="shared" si="18"/>
        <v>16</v>
      </c>
      <c r="AC227">
        <f t="shared" si="19"/>
        <v>21</v>
      </c>
      <c r="AD227">
        <f t="shared" si="20"/>
        <v>76.19047619047619</v>
      </c>
      <c r="AE227">
        <v>2</v>
      </c>
      <c r="AF227">
        <v>21</v>
      </c>
      <c r="AO227">
        <f t="shared" si="16"/>
        <v>2</v>
      </c>
      <c r="AP227">
        <f t="shared" si="17"/>
        <v>21</v>
      </c>
      <c r="AQ227">
        <f t="shared" si="13"/>
        <v>9.5238095238095237</v>
      </c>
    </row>
    <row r="228" spans="1:43" ht="15.75" customHeight="1" x14ac:dyDescent="0.25">
      <c r="A228" s="1">
        <v>42378</v>
      </c>
      <c r="B228">
        <v>47</v>
      </c>
      <c r="C228">
        <v>305</v>
      </c>
      <c r="D228" t="s">
        <v>43</v>
      </c>
      <c r="E228">
        <v>240703</v>
      </c>
      <c r="F228" t="s">
        <v>43</v>
      </c>
      <c r="H228">
        <v>60</v>
      </c>
      <c r="I228">
        <v>55</v>
      </c>
      <c r="J228">
        <v>85</v>
      </c>
      <c r="K228">
        <v>42</v>
      </c>
      <c r="L228">
        <v>196.35</v>
      </c>
      <c r="M228">
        <v>111.35</v>
      </c>
      <c r="R228">
        <v>16</v>
      </c>
      <c r="S228">
        <v>16</v>
      </c>
      <c r="T228">
        <v>15</v>
      </c>
      <c r="U228">
        <v>15</v>
      </c>
      <c r="V228">
        <v>15</v>
      </c>
      <c r="W228">
        <v>15</v>
      </c>
      <c r="X228">
        <v>0</v>
      </c>
      <c r="Y228">
        <v>20</v>
      </c>
      <c r="AB228">
        <f t="shared" si="18"/>
        <v>46</v>
      </c>
      <c r="AC228">
        <f t="shared" si="19"/>
        <v>66</v>
      </c>
      <c r="AD228">
        <f t="shared" si="20"/>
        <v>69.696969696969703</v>
      </c>
      <c r="AE228">
        <v>6</v>
      </c>
      <c r="AF228">
        <v>16</v>
      </c>
      <c r="AG228">
        <v>1</v>
      </c>
      <c r="AH228">
        <v>15</v>
      </c>
      <c r="AI228">
        <v>3</v>
      </c>
      <c r="AJ228">
        <v>14</v>
      </c>
      <c r="AK228">
        <v>0</v>
      </c>
      <c r="AL228">
        <v>20</v>
      </c>
      <c r="AO228">
        <f t="shared" si="16"/>
        <v>10</v>
      </c>
      <c r="AP228">
        <f t="shared" si="17"/>
        <v>65</v>
      </c>
      <c r="AQ228">
        <f t="shared" si="13"/>
        <v>15.384615384615385</v>
      </c>
    </row>
    <row r="229" spans="1:43" ht="15.75" customHeight="1" x14ac:dyDescent="0.25">
      <c r="A229" s="1">
        <v>42378</v>
      </c>
      <c r="B229">
        <v>47</v>
      </c>
      <c r="C229">
        <v>306</v>
      </c>
      <c r="D229" t="s">
        <v>94</v>
      </c>
      <c r="E229" t="s">
        <v>95</v>
      </c>
      <c r="F229" t="s">
        <v>210</v>
      </c>
      <c r="H229">
        <v>70</v>
      </c>
      <c r="I229">
        <v>20</v>
      </c>
      <c r="J229">
        <v>85</v>
      </c>
      <c r="K229">
        <v>17</v>
      </c>
      <c r="L229">
        <v>28.9</v>
      </c>
      <c r="M229" t="s">
        <v>63</v>
      </c>
      <c r="R229">
        <v>14</v>
      </c>
      <c r="S229">
        <v>14</v>
      </c>
      <c r="T229">
        <v>14</v>
      </c>
      <c r="U229">
        <v>14</v>
      </c>
      <c r="V229">
        <v>15</v>
      </c>
      <c r="W229">
        <v>15</v>
      </c>
      <c r="X229">
        <v>0</v>
      </c>
      <c r="Y229">
        <v>21</v>
      </c>
      <c r="AB229">
        <f t="shared" si="18"/>
        <v>43</v>
      </c>
      <c r="AC229">
        <f t="shared" si="19"/>
        <v>64</v>
      </c>
      <c r="AD229">
        <f t="shared" si="20"/>
        <v>67.1875</v>
      </c>
      <c r="AE229">
        <v>0</v>
      </c>
      <c r="AF229">
        <v>16</v>
      </c>
      <c r="AG229">
        <v>0</v>
      </c>
      <c r="AH229">
        <v>14</v>
      </c>
      <c r="AI229">
        <v>0</v>
      </c>
      <c r="AJ229">
        <v>15</v>
      </c>
      <c r="AK229">
        <v>0</v>
      </c>
      <c r="AL229">
        <v>19</v>
      </c>
      <c r="AO229">
        <f t="shared" si="16"/>
        <v>0</v>
      </c>
      <c r="AP229">
        <f t="shared" si="17"/>
        <v>64</v>
      </c>
      <c r="AQ229">
        <f t="shared" si="13"/>
        <v>0</v>
      </c>
    </row>
    <row r="230" spans="1:43" ht="15.75" customHeight="1" x14ac:dyDescent="0.25">
      <c r="A230" s="1">
        <v>42378</v>
      </c>
      <c r="B230">
        <v>47</v>
      </c>
      <c r="C230">
        <v>307</v>
      </c>
      <c r="D230" t="s">
        <v>140</v>
      </c>
      <c r="E230" t="s">
        <v>141</v>
      </c>
      <c r="F230" t="s">
        <v>214</v>
      </c>
      <c r="H230">
        <v>55</v>
      </c>
      <c r="I230">
        <v>50</v>
      </c>
      <c r="J230">
        <v>85</v>
      </c>
      <c r="K230">
        <v>20.5</v>
      </c>
      <c r="L230">
        <v>87.12</v>
      </c>
      <c r="M230">
        <v>2.1</v>
      </c>
      <c r="R230">
        <v>14</v>
      </c>
      <c r="S230">
        <v>14</v>
      </c>
      <c r="T230">
        <v>14</v>
      </c>
      <c r="U230">
        <v>14</v>
      </c>
      <c r="V230">
        <v>13</v>
      </c>
      <c r="W230">
        <v>13</v>
      </c>
      <c r="X230">
        <v>0</v>
      </c>
      <c r="Y230">
        <v>22</v>
      </c>
      <c r="AB230">
        <f t="shared" si="18"/>
        <v>41</v>
      </c>
      <c r="AC230">
        <f t="shared" si="19"/>
        <v>63</v>
      </c>
      <c r="AD230">
        <f t="shared" si="20"/>
        <v>65.079365079365076</v>
      </c>
      <c r="AE230">
        <v>0</v>
      </c>
      <c r="AF230">
        <v>14</v>
      </c>
      <c r="AG230">
        <v>3</v>
      </c>
      <c r="AH230">
        <v>14</v>
      </c>
      <c r="AI230">
        <v>0</v>
      </c>
      <c r="AJ230">
        <v>13</v>
      </c>
      <c r="AK230">
        <v>0</v>
      </c>
      <c r="AL230">
        <v>22</v>
      </c>
      <c r="AO230">
        <f t="shared" si="16"/>
        <v>3</v>
      </c>
      <c r="AP230">
        <f t="shared" si="17"/>
        <v>63</v>
      </c>
      <c r="AQ230">
        <f t="shared" si="13"/>
        <v>4.7619047619047619</v>
      </c>
    </row>
    <row r="231" spans="1:43" ht="15.75" customHeight="1" x14ac:dyDescent="0.25">
      <c r="A231" s="1">
        <v>42378</v>
      </c>
      <c r="B231">
        <v>47</v>
      </c>
      <c r="C231">
        <v>308</v>
      </c>
      <c r="D231" t="s">
        <v>85</v>
      </c>
      <c r="E231" t="s">
        <v>103</v>
      </c>
      <c r="F231" t="s">
        <v>87</v>
      </c>
      <c r="H231">
        <v>30</v>
      </c>
      <c r="I231">
        <v>45</v>
      </c>
      <c r="J231">
        <v>85</v>
      </c>
      <c r="K231">
        <v>22</v>
      </c>
      <c r="L231">
        <v>84.1</v>
      </c>
      <c r="M231" t="s">
        <v>63</v>
      </c>
      <c r="R231">
        <v>17</v>
      </c>
      <c r="S231">
        <v>17</v>
      </c>
      <c r="T231">
        <v>16</v>
      </c>
      <c r="U231">
        <v>16</v>
      </c>
      <c r="V231">
        <v>16</v>
      </c>
      <c r="W231">
        <v>16</v>
      </c>
      <c r="X231">
        <v>0</v>
      </c>
      <c r="Y231">
        <v>14</v>
      </c>
      <c r="AB231">
        <f t="shared" si="18"/>
        <v>49</v>
      </c>
      <c r="AC231">
        <f t="shared" si="19"/>
        <v>63</v>
      </c>
      <c r="AD231">
        <f t="shared" si="20"/>
        <v>77.777777777777786</v>
      </c>
      <c r="AE231">
        <v>4</v>
      </c>
      <c r="AF231">
        <v>17</v>
      </c>
      <c r="AG231">
        <v>6</v>
      </c>
      <c r="AH231">
        <v>16</v>
      </c>
      <c r="AI231">
        <v>6</v>
      </c>
      <c r="AJ231">
        <v>16</v>
      </c>
      <c r="AK231">
        <v>0</v>
      </c>
      <c r="AL231">
        <v>14</v>
      </c>
      <c r="AO231">
        <f t="shared" si="16"/>
        <v>16</v>
      </c>
      <c r="AP231">
        <f t="shared" si="17"/>
        <v>63</v>
      </c>
      <c r="AQ231">
        <f t="shared" si="13"/>
        <v>25.396825396825395</v>
      </c>
    </row>
    <row r="232" spans="1:43" ht="15.75" customHeight="1" x14ac:dyDescent="0.25">
      <c r="A232" s="1">
        <v>42378</v>
      </c>
      <c r="B232">
        <v>47</v>
      </c>
      <c r="C232">
        <v>309</v>
      </c>
      <c r="D232" t="s">
        <v>61</v>
      </c>
      <c r="E232" t="s">
        <v>137</v>
      </c>
      <c r="F232" t="s">
        <v>68</v>
      </c>
      <c r="H232">
        <v>50</v>
      </c>
      <c r="I232">
        <v>55</v>
      </c>
      <c r="J232">
        <v>85</v>
      </c>
      <c r="K232">
        <v>35</v>
      </c>
      <c r="L232">
        <v>163.19999999999999</v>
      </c>
      <c r="M232">
        <v>75.599999999999994</v>
      </c>
      <c r="R232">
        <v>14</v>
      </c>
      <c r="S232">
        <v>14</v>
      </c>
      <c r="T232">
        <v>14</v>
      </c>
      <c r="U232">
        <v>14</v>
      </c>
      <c r="V232">
        <v>15</v>
      </c>
      <c r="W232">
        <v>15</v>
      </c>
      <c r="X232">
        <v>0</v>
      </c>
      <c r="Y232">
        <v>20</v>
      </c>
      <c r="AB232">
        <f t="shared" si="18"/>
        <v>43</v>
      </c>
      <c r="AC232">
        <f t="shared" si="19"/>
        <v>63</v>
      </c>
      <c r="AD232">
        <f t="shared" si="20"/>
        <v>68.253968253968253</v>
      </c>
      <c r="AE232">
        <v>2</v>
      </c>
      <c r="AF232">
        <v>16</v>
      </c>
      <c r="AG232">
        <v>4</v>
      </c>
      <c r="AH232">
        <v>14</v>
      </c>
      <c r="AI232">
        <v>2</v>
      </c>
      <c r="AJ232">
        <v>15</v>
      </c>
      <c r="AK232">
        <v>0</v>
      </c>
      <c r="AL232">
        <v>18</v>
      </c>
      <c r="AO232">
        <f t="shared" si="16"/>
        <v>8</v>
      </c>
      <c r="AP232">
        <f t="shared" si="17"/>
        <v>63</v>
      </c>
      <c r="AQ232">
        <f t="shared" si="13"/>
        <v>12.698412698412698</v>
      </c>
    </row>
    <row r="233" spans="1:43" ht="15.75" customHeight="1" x14ac:dyDescent="0.25">
      <c r="A233" s="1">
        <v>42378</v>
      </c>
      <c r="B233">
        <v>47</v>
      </c>
      <c r="C233">
        <v>310</v>
      </c>
      <c r="D233" t="s">
        <v>85</v>
      </c>
      <c r="E233" t="s">
        <v>100</v>
      </c>
      <c r="F233" t="s">
        <v>87</v>
      </c>
      <c r="H233">
        <v>55</v>
      </c>
      <c r="I233">
        <v>45</v>
      </c>
      <c r="J233">
        <v>85</v>
      </c>
      <c r="K233">
        <v>31</v>
      </c>
      <c r="L233">
        <v>118.57</v>
      </c>
      <c r="M233">
        <v>33.5</v>
      </c>
      <c r="R233">
        <v>18</v>
      </c>
      <c r="S233">
        <v>18</v>
      </c>
      <c r="T233">
        <v>17</v>
      </c>
      <c r="U233">
        <v>17</v>
      </c>
      <c r="V233">
        <v>17</v>
      </c>
      <c r="W233">
        <v>17</v>
      </c>
      <c r="X233">
        <v>0</v>
      </c>
      <c r="Y233">
        <v>15</v>
      </c>
      <c r="AB233">
        <f t="shared" si="18"/>
        <v>52</v>
      </c>
      <c r="AC233">
        <f t="shared" si="19"/>
        <v>67</v>
      </c>
      <c r="AD233">
        <f t="shared" si="20"/>
        <v>77.611940298507463</v>
      </c>
      <c r="AE233">
        <v>7</v>
      </c>
      <c r="AF233">
        <v>18</v>
      </c>
      <c r="AG233">
        <v>7</v>
      </c>
      <c r="AH233">
        <v>17</v>
      </c>
      <c r="AI233">
        <v>6</v>
      </c>
      <c r="AJ233">
        <v>17</v>
      </c>
      <c r="AK233">
        <v>0</v>
      </c>
      <c r="AL233">
        <v>15</v>
      </c>
      <c r="AO233">
        <f t="shared" si="16"/>
        <v>20</v>
      </c>
      <c r="AP233">
        <f t="shared" si="17"/>
        <v>67</v>
      </c>
      <c r="AQ233">
        <f t="shared" si="13"/>
        <v>29.850746268656714</v>
      </c>
    </row>
    <row r="234" spans="1:43" ht="15.75" customHeight="1" x14ac:dyDescent="0.25">
      <c r="A234" s="1">
        <v>42378</v>
      </c>
      <c r="B234">
        <v>47</v>
      </c>
      <c r="C234">
        <v>311</v>
      </c>
      <c r="D234" t="s">
        <v>61</v>
      </c>
      <c r="E234" t="s">
        <v>62</v>
      </c>
      <c r="F234" t="s">
        <v>68</v>
      </c>
      <c r="H234">
        <v>55</v>
      </c>
      <c r="I234">
        <v>60</v>
      </c>
      <c r="J234">
        <v>85</v>
      </c>
      <c r="K234">
        <v>13.5</v>
      </c>
      <c r="L234">
        <v>68.8</v>
      </c>
      <c r="M234" t="s">
        <v>63</v>
      </c>
      <c r="R234">
        <v>16</v>
      </c>
      <c r="S234">
        <v>16</v>
      </c>
      <c r="T234">
        <v>15</v>
      </c>
      <c r="U234">
        <v>15</v>
      </c>
      <c r="V234">
        <v>15</v>
      </c>
      <c r="W234">
        <v>15</v>
      </c>
      <c r="X234">
        <v>0</v>
      </c>
      <c r="Y234">
        <v>12</v>
      </c>
      <c r="AB234">
        <f t="shared" si="18"/>
        <v>46</v>
      </c>
      <c r="AC234">
        <f t="shared" si="19"/>
        <v>58</v>
      </c>
      <c r="AD234">
        <f t="shared" si="20"/>
        <v>79.310344827586206</v>
      </c>
      <c r="AE234">
        <v>5</v>
      </c>
      <c r="AF234">
        <v>18</v>
      </c>
      <c r="AG234">
        <v>7</v>
      </c>
      <c r="AH234">
        <v>15</v>
      </c>
      <c r="AI234">
        <v>5</v>
      </c>
      <c r="AJ234">
        <v>15</v>
      </c>
      <c r="AK234">
        <v>0</v>
      </c>
      <c r="AL234">
        <v>11</v>
      </c>
      <c r="AO234">
        <f t="shared" si="16"/>
        <v>17</v>
      </c>
      <c r="AP234">
        <f t="shared" si="17"/>
        <v>59</v>
      </c>
      <c r="AQ234">
        <f t="shared" si="13"/>
        <v>28.8135593220339</v>
      </c>
    </row>
    <row r="235" spans="1:43" ht="15.75" customHeight="1" x14ac:dyDescent="0.25">
      <c r="A235" s="1">
        <v>42378</v>
      </c>
      <c r="B235">
        <v>47</v>
      </c>
      <c r="C235">
        <v>312</v>
      </c>
      <c r="D235" t="s">
        <v>76</v>
      </c>
      <c r="E235" t="s">
        <v>77</v>
      </c>
      <c r="F235" t="s">
        <v>78</v>
      </c>
      <c r="H235">
        <v>50</v>
      </c>
      <c r="I235">
        <v>30</v>
      </c>
      <c r="J235">
        <v>85</v>
      </c>
      <c r="K235">
        <v>24</v>
      </c>
      <c r="L235">
        <v>61.2</v>
      </c>
      <c r="M235" t="s">
        <v>63</v>
      </c>
      <c r="R235">
        <v>14</v>
      </c>
      <c r="S235">
        <v>14</v>
      </c>
      <c r="T235">
        <v>14</v>
      </c>
      <c r="U235">
        <v>14</v>
      </c>
      <c r="V235">
        <v>14</v>
      </c>
      <c r="W235">
        <v>14</v>
      </c>
      <c r="X235">
        <v>0</v>
      </c>
      <c r="Y235">
        <v>19</v>
      </c>
      <c r="AB235">
        <f t="shared" si="18"/>
        <v>42</v>
      </c>
      <c r="AC235">
        <f t="shared" si="19"/>
        <v>61</v>
      </c>
      <c r="AD235">
        <f t="shared" si="20"/>
        <v>68.852459016393439</v>
      </c>
      <c r="AE235">
        <v>0</v>
      </c>
      <c r="AF235">
        <v>15</v>
      </c>
      <c r="AG235">
        <v>2</v>
      </c>
      <c r="AH235">
        <v>14</v>
      </c>
      <c r="AI235">
        <v>6</v>
      </c>
      <c r="AJ235">
        <v>14</v>
      </c>
      <c r="AK235">
        <v>0</v>
      </c>
      <c r="AL235">
        <v>18</v>
      </c>
      <c r="AO235">
        <f t="shared" si="16"/>
        <v>8</v>
      </c>
      <c r="AP235">
        <f t="shared" si="17"/>
        <v>61</v>
      </c>
      <c r="AQ235">
        <f t="shared" si="13"/>
        <v>13.114754098360656</v>
      </c>
    </row>
    <row r="236" spans="1:43" ht="15.75" customHeight="1" x14ac:dyDescent="0.25">
      <c r="A236" s="1">
        <v>42378</v>
      </c>
      <c r="B236">
        <v>47</v>
      </c>
      <c r="C236">
        <v>313</v>
      </c>
      <c r="D236" t="s">
        <v>106</v>
      </c>
      <c r="E236" t="s">
        <v>108</v>
      </c>
      <c r="F236" t="s">
        <v>131</v>
      </c>
      <c r="H236">
        <v>30</v>
      </c>
      <c r="I236">
        <v>65</v>
      </c>
      <c r="J236">
        <v>85</v>
      </c>
      <c r="K236">
        <v>16.5</v>
      </c>
      <c r="L236">
        <v>84.15</v>
      </c>
      <c r="M236" t="s">
        <v>63</v>
      </c>
      <c r="R236">
        <v>16</v>
      </c>
      <c r="S236">
        <v>16</v>
      </c>
      <c r="T236">
        <v>17</v>
      </c>
      <c r="U236">
        <v>17</v>
      </c>
      <c r="V236">
        <v>17</v>
      </c>
      <c r="W236">
        <v>17</v>
      </c>
      <c r="X236">
        <v>0</v>
      </c>
      <c r="Y236">
        <v>14</v>
      </c>
      <c r="AB236">
        <f t="shared" si="18"/>
        <v>50</v>
      </c>
      <c r="AC236">
        <f t="shared" si="19"/>
        <v>64</v>
      </c>
      <c r="AD236">
        <f t="shared" si="20"/>
        <v>78.125</v>
      </c>
      <c r="AE236">
        <v>4</v>
      </c>
      <c r="AF236">
        <v>16</v>
      </c>
      <c r="AG236">
        <v>3</v>
      </c>
      <c r="AH236">
        <v>17</v>
      </c>
      <c r="AI236">
        <v>2</v>
      </c>
      <c r="AJ236">
        <v>17</v>
      </c>
      <c r="AK236">
        <v>0</v>
      </c>
      <c r="AL236">
        <v>14</v>
      </c>
      <c r="AO236">
        <f t="shared" si="16"/>
        <v>9</v>
      </c>
      <c r="AP236">
        <f t="shared" si="17"/>
        <v>64</v>
      </c>
      <c r="AQ236">
        <f t="shared" si="13"/>
        <v>14.0625</v>
      </c>
    </row>
    <row r="237" spans="1:43" ht="15.75" customHeight="1" x14ac:dyDescent="0.25">
      <c r="A237" s="1">
        <v>42378</v>
      </c>
      <c r="B237">
        <v>47</v>
      </c>
      <c r="C237">
        <v>314</v>
      </c>
      <c r="D237" t="s">
        <v>140</v>
      </c>
      <c r="E237" t="s">
        <v>141</v>
      </c>
      <c r="F237" t="s">
        <v>214</v>
      </c>
      <c r="H237">
        <v>65</v>
      </c>
      <c r="I237">
        <v>20</v>
      </c>
      <c r="J237">
        <v>85</v>
      </c>
      <c r="K237">
        <v>16</v>
      </c>
      <c r="L237">
        <v>27.2</v>
      </c>
      <c r="M237" t="s">
        <v>63</v>
      </c>
      <c r="R237">
        <v>12</v>
      </c>
      <c r="S237">
        <v>12</v>
      </c>
      <c r="T237">
        <v>12</v>
      </c>
      <c r="U237">
        <v>12</v>
      </c>
      <c r="V237">
        <v>13</v>
      </c>
      <c r="W237">
        <v>13</v>
      </c>
      <c r="X237">
        <v>0</v>
      </c>
      <c r="Y237">
        <v>21</v>
      </c>
      <c r="AB237">
        <f t="shared" si="18"/>
        <v>37</v>
      </c>
      <c r="AC237">
        <f t="shared" si="19"/>
        <v>58</v>
      </c>
      <c r="AD237">
        <f t="shared" si="20"/>
        <v>63.793103448275865</v>
      </c>
      <c r="AE237">
        <v>2</v>
      </c>
      <c r="AF237">
        <v>15</v>
      </c>
      <c r="AG237">
        <v>1</v>
      </c>
      <c r="AH237">
        <v>12</v>
      </c>
      <c r="AI237">
        <v>2</v>
      </c>
      <c r="AJ237">
        <v>13</v>
      </c>
      <c r="AK237">
        <v>0</v>
      </c>
      <c r="AL237">
        <v>18</v>
      </c>
      <c r="AO237">
        <f t="shared" si="16"/>
        <v>5</v>
      </c>
      <c r="AP237">
        <f t="shared" si="17"/>
        <v>58</v>
      </c>
      <c r="AQ237">
        <f t="shared" si="13"/>
        <v>8.6206896551724146</v>
      </c>
    </row>
    <row r="238" spans="1:43" ht="15.75" customHeight="1" x14ac:dyDescent="0.25">
      <c r="A238" s="1">
        <v>42378</v>
      </c>
      <c r="B238">
        <v>47</v>
      </c>
      <c r="C238">
        <v>315</v>
      </c>
      <c r="D238" t="s">
        <v>118</v>
      </c>
      <c r="E238" t="s">
        <v>119</v>
      </c>
      <c r="F238" t="s">
        <v>120</v>
      </c>
      <c r="H238">
        <v>60</v>
      </c>
      <c r="I238">
        <v>35</v>
      </c>
      <c r="J238">
        <v>85</v>
      </c>
      <c r="K238">
        <v>36</v>
      </c>
      <c r="L238">
        <v>107.1</v>
      </c>
      <c r="M238">
        <v>22.1</v>
      </c>
      <c r="R238">
        <v>16</v>
      </c>
      <c r="S238">
        <v>16</v>
      </c>
      <c r="T238">
        <v>17</v>
      </c>
      <c r="U238">
        <v>17</v>
      </c>
      <c r="V238">
        <v>17</v>
      </c>
      <c r="W238">
        <v>17</v>
      </c>
      <c r="X238">
        <v>0</v>
      </c>
      <c r="Y238">
        <v>7</v>
      </c>
      <c r="AB238">
        <f t="shared" si="18"/>
        <v>50</v>
      </c>
      <c r="AC238">
        <f t="shared" si="19"/>
        <v>57</v>
      </c>
      <c r="AD238">
        <f t="shared" si="20"/>
        <v>87.719298245614027</v>
      </c>
      <c r="AE238">
        <v>3</v>
      </c>
      <c r="AF238">
        <v>16</v>
      </c>
      <c r="AG238">
        <v>5</v>
      </c>
      <c r="AH238">
        <v>17</v>
      </c>
      <c r="AI238">
        <v>3</v>
      </c>
      <c r="AJ238">
        <v>17</v>
      </c>
      <c r="AK238">
        <v>0</v>
      </c>
      <c r="AL238">
        <v>7</v>
      </c>
      <c r="AO238">
        <f t="shared" si="16"/>
        <v>11</v>
      </c>
      <c r="AP238">
        <f t="shared" si="17"/>
        <v>57</v>
      </c>
      <c r="AQ238">
        <f t="shared" si="13"/>
        <v>19.298245614035086</v>
      </c>
    </row>
    <row r="239" spans="1:43" ht="15.75" customHeight="1" x14ac:dyDescent="0.25">
      <c r="A239" s="1">
        <v>42378</v>
      </c>
      <c r="B239">
        <v>47</v>
      </c>
      <c r="C239">
        <v>316</v>
      </c>
      <c r="D239" t="s">
        <v>64</v>
      </c>
      <c r="E239">
        <v>150213</v>
      </c>
      <c r="F239" t="s">
        <v>64</v>
      </c>
      <c r="H239">
        <v>55</v>
      </c>
      <c r="I239">
        <v>20</v>
      </c>
      <c r="J239">
        <v>85</v>
      </c>
      <c r="K239">
        <v>16</v>
      </c>
      <c r="L239">
        <v>27.2</v>
      </c>
      <c r="M239" t="s">
        <v>63</v>
      </c>
      <c r="R239">
        <v>15</v>
      </c>
      <c r="S239">
        <v>15</v>
      </c>
      <c r="T239">
        <v>15</v>
      </c>
      <c r="U239">
        <v>15</v>
      </c>
      <c r="V239">
        <v>14</v>
      </c>
      <c r="W239">
        <v>14</v>
      </c>
      <c r="X239">
        <v>0</v>
      </c>
      <c r="Y239">
        <v>14</v>
      </c>
      <c r="AB239">
        <f t="shared" si="18"/>
        <v>44</v>
      </c>
      <c r="AC239">
        <f t="shared" si="19"/>
        <v>58</v>
      </c>
      <c r="AD239">
        <f t="shared" si="20"/>
        <v>75.862068965517238</v>
      </c>
      <c r="AE239">
        <v>4</v>
      </c>
      <c r="AF239">
        <v>16</v>
      </c>
      <c r="AG239">
        <v>3</v>
      </c>
      <c r="AH239">
        <v>15</v>
      </c>
      <c r="AI239">
        <v>1</v>
      </c>
      <c r="AJ239">
        <v>13</v>
      </c>
      <c r="AK239">
        <v>0</v>
      </c>
      <c r="AL239">
        <v>13</v>
      </c>
      <c r="AO239">
        <f t="shared" si="16"/>
        <v>8</v>
      </c>
      <c r="AP239">
        <f t="shared" si="17"/>
        <v>57</v>
      </c>
      <c r="AQ239">
        <f t="shared" si="13"/>
        <v>14.035087719298245</v>
      </c>
    </row>
    <row r="240" spans="1:43" ht="15.75" customHeight="1" x14ac:dyDescent="0.25">
      <c r="A240" s="1">
        <v>42378</v>
      </c>
      <c r="B240">
        <v>47</v>
      </c>
      <c r="C240">
        <v>317</v>
      </c>
      <c r="D240" t="s">
        <v>84</v>
      </c>
      <c r="E240">
        <v>2748</v>
      </c>
      <c r="F240" t="s">
        <v>84</v>
      </c>
      <c r="H240">
        <v>45</v>
      </c>
      <c r="I240">
        <v>50</v>
      </c>
      <c r="J240">
        <v>85</v>
      </c>
      <c r="K240">
        <v>25</v>
      </c>
      <c r="L240">
        <v>106.25</v>
      </c>
      <c r="M240">
        <v>21.25</v>
      </c>
      <c r="R240">
        <v>15</v>
      </c>
      <c r="S240">
        <v>15</v>
      </c>
      <c r="T240">
        <v>15</v>
      </c>
      <c r="U240">
        <v>15</v>
      </c>
      <c r="V240">
        <v>16</v>
      </c>
      <c r="W240">
        <v>16</v>
      </c>
      <c r="X240">
        <v>0</v>
      </c>
      <c r="Y240">
        <v>18</v>
      </c>
      <c r="AB240">
        <f t="shared" si="18"/>
        <v>46</v>
      </c>
      <c r="AC240">
        <f t="shared" si="19"/>
        <v>64</v>
      </c>
      <c r="AD240">
        <f t="shared" si="20"/>
        <v>71.875</v>
      </c>
      <c r="AE240">
        <v>2</v>
      </c>
      <c r="AF240">
        <v>15</v>
      </c>
      <c r="AG240">
        <v>4</v>
      </c>
      <c r="AH240">
        <v>15</v>
      </c>
      <c r="AI240">
        <v>1</v>
      </c>
      <c r="AJ240">
        <v>16</v>
      </c>
      <c r="AK240">
        <v>0</v>
      </c>
      <c r="AL240">
        <v>18</v>
      </c>
      <c r="AO240">
        <f t="shared" si="16"/>
        <v>7</v>
      </c>
      <c r="AP240">
        <f t="shared" si="17"/>
        <v>64</v>
      </c>
      <c r="AQ240">
        <f t="shared" si="13"/>
        <v>10.9375</v>
      </c>
    </row>
    <row r="241" spans="1:43" ht="15.75" customHeight="1" x14ac:dyDescent="0.25">
      <c r="A241" s="1">
        <v>42381</v>
      </c>
      <c r="B241">
        <v>48</v>
      </c>
      <c r="C241">
        <v>318</v>
      </c>
      <c r="D241" t="s">
        <v>43</v>
      </c>
      <c r="E241">
        <v>130503</v>
      </c>
      <c r="F241" t="s">
        <v>43</v>
      </c>
      <c r="H241">
        <v>60</v>
      </c>
      <c r="I241">
        <v>65</v>
      </c>
      <c r="J241">
        <v>85</v>
      </c>
      <c r="K241">
        <v>22.5</v>
      </c>
      <c r="L241">
        <v>124</v>
      </c>
      <c r="M241">
        <v>39</v>
      </c>
      <c r="R241">
        <v>18</v>
      </c>
      <c r="S241">
        <v>18</v>
      </c>
      <c r="T241">
        <v>18</v>
      </c>
      <c r="U241">
        <v>18</v>
      </c>
      <c r="V241">
        <v>18</v>
      </c>
      <c r="W241">
        <v>18</v>
      </c>
      <c r="X241">
        <v>0</v>
      </c>
      <c r="Y241">
        <v>14</v>
      </c>
      <c r="AB241">
        <f t="shared" si="18"/>
        <v>54</v>
      </c>
      <c r="AC241">
        <f t="shared" si="19"/>
        <v>68</v>
      </c>
      <c r="AD241">
        <f t="shared" si="20"/>
        <v>79.411764705882348</v>
      </c>
      <c r="AE241">
        <v>9</v>
      </c>
      <c r="AF241">
        <v>17</v>
      </c>
      <c r="AG241">
        <v>6</v>
      </c>
      <c r="AH241">
        <v>18</v>
      </c>
      <c r="AI241">
        <v>8</v>
      </c>
      <c r="AJ241">
        <v>18</v>
      </c>
      <c r="AK241">
        <v>0</v>
      </c>
      <c r="AL241">
        <v>14</v>
      </c>
      <c r="AO241">
        <f t="shared" si="16"/>
        <v>23</v>
      </c>
      <c r="AP241">
        <f t="shared" si="17"/>
        <v>67</v>
      </c>
      <c r="AQ241">
        <f t="shared" si="13"/>
        <v>34.328358208955223</v>
      </c>
    </row>
    <row r="242" spans="1:43" ht="15.75" customHeight="1" x14ac:dyDescent="0.25">
      <c r="A242" s="1">
        <v>42381</v>
      </c>
      <c r="B242">
        <v>48</v>
      </c>
      <c r="C242">
        <v>319</v>
      </c>
      <c r="D242" t="s">
        <v>61</v>
      </c>
      <c r="E242" t="s">
        <v>62</v>
      </c>
      <c r="F242" t="s">
        <v>68</v>
      </c>
      <c r="H242">
        <v>55</v>
      </c>
      <c r="I242">
        <v>50</v>
      </c>
      <c r="J242">
        <v>85</v>
      </c>
      <c r="K242">
        <v>22</v>
      </c>
      <c r="L242">
        <v>93</v>
      </c>
      <c r="M242">
        <v>8.5</v>
      </c>
      <c r="R242">
        <v>18</v>
      </c>
      <c r="S242">
        <v>18</v>
      </c>
      <c r="T242">
        <v>18</v>
      </c>
      <c r="U242">
        <v>18</v>
      </c>
      <c r="V242">
        <v>18</v>
      </c>
      <c r="W242">
        <v>18</v>
      </c>
      <c r="X242">
        <v>0</v>
      </c>
      <c r="Y242">
        <v>8</v>
      </c>
      <c r="AB242">
        <f t="shared" si="18"/>
        <v>54</v>
      </c>
      <c r="AC242">
        <f t="shared" si="19"/>
        <v>62</v>
      </c>
      <c r="AD242">
        <f t="shared" si="20"/>
        <v>87.096774193548384</v>
      </c>
      <c r="AE242">
        <v>3</v>
      </c>
      <c r="AF242">
        <v>18</v>
      </c>
      <c r="AG242">
        <v>13</v>
      </c>
      <c r="AH242">
        <v>18</v>
      </c>
      <c r="AI242">
        <v>7</v>
      </c>
      <c r="AJ242">
        <v>18</v>
      </c>
      <c r="AK242">
        <v>0</v>
      </c>
      <c r="AL242">
        <v>8</v>
      </c>
      <c r="AO242">
        <f t="shared" si="16"/>
        <v>23</v>
      </c>
      <c r="AP242">
        <f t="shared" si="17"/>
        <v>62</v>
      </c>
      <c r="AQ242">
        <f t="shared" si="13"/>
        <v>37.096774193548384</v>
      </c>
    </row>
    <row r="243" spans="1:43" ht="15.75" customHeight="1" x14ac:dyDescent="0.25">
      <c r="A243" s="1">
        <v>42381</v>
      </c>
      <c r="B243">
        <v>48</v>
      </c>
      <c r="C243">
        <v>320</v>
      </c>
      <c r="D243" t="s">
        <v>61</v>
      </c>
      <c r="E243" t="s">
        <v>137</v>
      </c>
      <c r="F243" t="s">
        <v>68</v>
      </c>
      <c r="H243">
        <v>40</v>
      </c>
      <c r="I243">
        <v>60</v>
      </c>
      <c r="J243">
        <v>85</v>
      </c>
      <c r="K243">
        <v>46.5</v>
      </c>
      <c r="L243">
        <v>237</v>
      </c>
      <c r="M243">
        <v>152</v>
      </c>
      <c r="R243">
        <v>11</v>
      </c>
      <c r="S243">
        <v>11</v>
      </c>
      <c r="T243">
        <v>11</v>
      </c>
      <c r="U243">
        <v>11</v>
      </c>
      <c r="V243">
        <v>11</v>
      </c>
      <c r="W243">
        <v>11</v>
      </c>
      <c r="X243">
        <v>0</v>
      </c>
      <c r="Y243">
        <v>21</v>
      </c>
      <c r="AB243">
        <f t="shared" si="18"/>
        <v>33</v>
      </c>
      <c r="AC243">
        <f t="shared" si="19"/>
        <v>54</v>
      </c>
      <c r="AD243">
        <f t="shared" si="20"/>
        <v>61.111111111111114</v>
      </c>
      <c r="AE243">
        <v>7</v>
      </c>
      <c r="AF243">
        <v>11</v>
      </c>
      <c r="AG243">
        <v>5</v>
      </c>
      <c r="AH243">
        <v>11</v>
      </c>
      <c r="AI243">
        <v>4</v>
      </c>
      <c r="AJ243">
        <v>11</v>
      </c>
      <c r="AK243">
        <v>0</v>
      </c>
      <c r="AL243">
        <v>21</v>
      </c>
      <c r="AO243">
        <f t="shared" si="16"/>
        <v>16</v>
      </c>
      <c r="AP243">
        <f t="shared" si="17"/>
        <v>54</v>
      </c>
      <c r="AQ243">
        <f t="shared" si="13"/>
        <v>29.629629629629626</v>
      </c>
    </row>
    <row r="244" spans="1:43" ht="15.75" customHeight="1" x14ac:dyDescent="0.25">
      <c r="A244" s="1">
        <v>42381</v>
      </c>
      <c r="B244">
        <v>48</v>
      </c>
      <c r="C244">
        <v>321</v>
      </c>
      <c r="D244" t="s">
        <v>85</v>
      </c>
      <c r="E244" t="s">
        <v>103</v>
      </c>
      <c r="F244" t="s">
        <v>87</v>
      </c>
      <c r="H244">
        <v>55</v>
      </c>
      <c r="I244">
        <v>55</v>
      </c>
      <c r="J244">
        <v>85</v>
      </c>
      <c r="K244">
        <v>45.5</v>
      </c>
      <c r="L244">
        <v>212</v>
      </c>
      <c r="M244">
        <v>127</v>
      </c>
      <c r="R244">
        <v>15</v>
      </c>
      <c r="S244">
        <v>15</v>
      </c>
      <c r="T244">
        <v>15</v>
      </c>
      <c r="U244">
        <v>15</v>
      </c>
      <c r="V244">
        <v>15</v>
      </c>
      <c r="W244">
        <v>15</v>
      </c>
      <c r="X244">
        <v>0</v>
      </c>
      <c r="Y244">
        <v>22</v>
      </c>
      <c r="AB244">
        <f t="shared" si="18"/>
        <v>45</v>
      </c>
      <c r="AC244">
        <f t="shared" si="19"/>
        <v>67</v>
      </c>
      <c r="AD244">
        <f t="shared" si="20"/>
        <v>67.164179104477611</v>
      </c>
      <c r="AE244">
        <v>6</v>
      </c>
      <c r="AF244">
        <v>15</v>
      </c>
      <c r="AG244">
        <v>8</v>
      </c>
      <c r="AH244">
        <v>15</v>
      </c>
      <c r="AI244">
        <v>4</v>
      </c>
      <c r="AJ244">
        <v>15</v>
      </c>
      <c r="AK244">
        <v>0</v>
      </c>
      <c r="AL244">
        <v>22</v>
      </c>
      <c r="AO244">
        <f t="shared" si="16"/>
        <v>18</v>
      </c>
      <c r="AP244">
        <f t="shared" si="17"/>
        <v>67</v>
      </c>
      <c r="AQ244">
        <f t="shared" si="13"/>
        <v>26.865671641791046</v>
      </c>
    </row>
    <row r="245" spans="1:43" ht="15.75" customHeight="1" x14ac:dyDescent="0.25">
      <c r="A245" s="1">
        <v>42381</v>
      </c>
      <c r="B245">
        <v>48</v>
      </c>
      <c r="C245">
        <v>322</v>
      </c>
      <c r="D245" t="s">
        <v>85</v>
      </c>
      <c r="E245" t="s">
        <v>100</v>
      </c>
      <c r="F245" t="s">
        <v>87</v>
      </c>
      <c r="H245">
        <v>45</v>
      </c>
      <c r="I245">
        <v>60</v>
      </c>
      <c r="J245">
        <v>85</v>
      </c>
      <c r="K245">
        <v>28.5</v>
      </c>
      <c r="L245">
        <v>145.30000000000001</v>
      </c>
      <c r="M245">
        <v>60.3</v>
      </c>
      <c r="R245">
        <v>17</v>
      </c>
      <c r="S245">
        <v>17</v>
      </c>
      <c r="T245">
        <v>17</v>
      </c>
      <c r="U245">
        <v>17</v>
      </c>
      <c r="V245">
        <v>17</v>
      </c>
      <c r="W245">
        <v>17</v>
      </c>
      <c r="X245">
        <v>0</v>
      </c>
      <c r="Y245">
        <v>17</v>
      </c>
      <c r="AB245">
        <f t="shared" si="18"/>
        <v>51</v>
      </c>
      <c r="AC245">
        <f t="shared" si="19"/>
        <v>68</v>
      </c>
      <c r="AD245">
        <f t="shared" si="20"/>
        <v>75</v>
      </c>
      <c r="AE245">
        <v>7</v>
      </c>
      <c r="AF245">
        <v>16</v>
      </c>
      <c r="AG245">
        <v>2</v>
      </c>
      <c r="AH245">
        <v>17</v>
      </c>
      <c r="AI245">
        <v>9</v>
      </c>
      <c r="AJ245">
        <v>17</v>
      </c>
      <c r="AK245">
        <v>0</v>
      </c>
      <c r="AL245">
        <v>17</v>
      </c>
      <c r="AO245">
        <f t="shared" si="16"/>
        <v>18</v>
      </c>
      <c r="AP245">
        <f t="shared" si="17"/>
        <v>67</v>
      </c>
      <c r="AQ245">
        <f t="shared" si="13"/>
        <v>26.865671641791046</v>
      </c>
    </row>
    <row r="246" spans="1:43" ht="15.75" customHeight="1" x14ac:dyDescent="0.25">
      <c r="A246" s="1">
        <v>42381</v>
      </c>
      <c r="B246">
        <v>48</v>
      </c>
      <c r="C246">
        <v>323</v>
      </c>
      <c r="D246" t="s">
        <v>94</v>
      </c>
      <c r="E246" t="s">
        <v>95</v>
      </c>
      <c r="F246" t="s">
        <v>210</v>
      </c>
      <c r="H246">
        <v>65</v>
      </c>
      <c r="I246">
        <v>70</v>
      </c>
      <c r="J246">
        <v>85</v>
      </c>
      <c r="K246">
        <v>12</v>
      </c>
      <c r="L246">
        <v>71</v>
      </c>
      <c r="M246" t="s">
        <v>63</v>
      </c>
      <c r="R246">
        <v>15</v>
      </c>
      <c r="S246">
        <v>15</v>
      </c>
      <c r="T246">
        <v>15</v>
      </c>
      <c r="U246">
        <v>15</v>
      </c>
      <c r="V246">
        <v>14</v>
      </c>
      <c r="W246">
        <v>14</v>
      </c>
      <c r="X246">
        <v>0</v>
      </c>
      <c r="Y246">
        <v>19</v>
      </c>
      <c r="AB246">
        <f t="shared" si="18"/>
        <v>44</v>
      </c>
      <c r="AC246">
        <f t="shared" si="19"/>
        <v>63</v>
      </c>
      <c r="AD246">
        <f t="shared" si="20"/>
        <v>69.841269841269835</v>
      </c>
      <c r="AE246">
        <v>6</v>
      </c>
      <c r="AF246">
        <v>15</v>
      </c>
      <c r="AG246">
        <v>4</v>
      </c>
      <c r="AH246">
        <v>15</v>
      </c>
      <c r="AI246">
        <v>2</v>
      </c>
      <c r="AJ246">
        <v>14</v>
      </c>
      <c r="AK246">
        <v>0</v>
      </c>
      <c r="AL246">
        <v>19</v>
      </c>
      <c r="AO246">
        <f t="shared" si="16"/>
        <v>12</v>
      </c>
      <c r="AP246">
        <f t="shared" si="17"/>
        <v>63</v>
      </c>
      <c r="AQ246">
        <f t="shared" si="13"/>
        <v>19.047619047619047</v>
      </c>
    </row>
    <row r="247" spans="1:43" ht="15.75" customHeight="1" x14ac:dyDescent="0.25">
      <c r="A247" s="1">
        <v>42381</v>
      </c>
      <c r="B247">
        <v>48</v>
      </c>
      <c r="C247">
        <v>324</v>
      </c>
      <c r="D247" t="s">
        <v>106</v>
      </c>
      <c r="E247" t="s">
        <v>107</v>
      </c>
      <c r="F247" t="s">
        <v>131</v>
      </c>
      <c r="H247">
        <v>55</v>
      </c>
      <c r="I247">
        <v>55</v>
      </c>
      <c r="J247">
        <v>85</v>
      </c>
      <c r="K247">
        <v>47.5</v>
      </c>
      <c r="L247">
        <v>222</v>
      </c>
      <c r="M247">
        <v>137</v>
      </c>
      <c r="R247">
        <v>13</v>
      </c>
      <c r="S247">
        <v>13</v>
      </c>
      <c r="T247">
        <v>13</v>
      </c>
      <c r="U247">
        <v>13</v>
      </c>
      <c r="V247">
        <v>12</v>
      </c>
      <c r="W247">
        <v>12</v>
      </c>
      <c r="X247">
        <v>0</v>
      </c>
      <c r="Y247">
        <v>26</v>
      </c>
      <c r="AB247">
        <f t="shared" si="18"/>
        <v>38</v>
      </c>
      <c r="AC247">
        <f t="shared" si="19"/>
        <v>64</v>
      </c>
      <c r="AD247">
        <f t="shared" si="20"/>
        <v>59.375</v>
      </c>
      <c r="AE247">
        <v>4</v>
      </c>
      <c r="AF247">
        <v>13</v>
      </c>
      <c r="AG247">
        <v>0</v>
      </c>
      <c r="AH247">
        <v>13</v>
      </c>
      <c r="AI247">
        <v>5</v>
      </c>
      <c r="AJ247">
        <v>12</v>
      </c>
      <c r="AK247">
        <v>0</v>
      </c>
      <c r="AL247">
        <v>27</v>
      </c>
      <c r="AO247">
        <f t="shared" si="16"/>
        <v>9</v>
      </c>
      <c r="AP247">
        <f t="shared" si="17"/>
        <v>65</v>
      </c>
      <c r="AQ247">
        <f t="shared" si="13"/>
        <v>13.846153846153847</v>
      </c>
    </row>
    <row r="248" spans="1:43" ht="15.75" customHeight="1" x14ac:dyDescent="0.25">
      <c r="A248" s="1">
        <v>42381</v>
      </c>
      <c r="B248">
        <v>48</v>
      </c>
      <c r="C248">
        <v>325</v>
      </c>
      <c r="D248" t="s">
        <v>106</v>
      </c>
      <c r="E248" t="s">
        <v>109</v>
      </c>
      <c r="F248" t="s">
        <v>131</v>
      </c>
      <c r="H248">
        <v>55</v>
      </c>
      <c r="I248">
        <v>55</v>
      </c>
      <c r="J248">
        <v>85</v>
      </c>
      <c r="K248">
        <v>22.5</v>
      </c>
      <c r="L248">
        <v>105</v>
      </c>
      <c r="M248">
        <v>20</v>
      </c>
      <c r="R248">
        <v>15</v>
      </c>
      <c r="S248">
        <v>15</v>
      </c>
      <c r="T248">
        <v>16</v>
      </c>
      <c r="U248">
        <v>16</v>
      </c>
      <c r="V248">
        <v>16</v>
      </c>
      <c r="W248">
        <v>16</v>
      </c>
      <c r="X248">
        <v>0</v>
      </c>
      <c r="Y248">
        <v>16</v>
      </c>
      <c r="AB248">
        <f t="shared" si="18"/>
        <v>47</v>
      </c>
      <c r="AC248">
        <f t="shared" si="19"/>
        <v>63</v>
      </c>
      <c r="AD248">
        <f t="shared" si="20"/>
        <v>74.603174603174608</v>
      </c>
      <c r="AE248">
        <v>6</v>
      </c>
      <c r="AF248">
        <v>15</v>
      </c>
      <c r="AG248">
        <v>2</v>
      </c>
      <c r="AH248">
        <v>16</v>
      </c>
      <c r="AI248">
        <v>2</v>
      </c>
      <c r="AJ248">
        <v>16</v>
      </c>
      <c r="AK248">
        <v>0</v>
      </c>
      <c r="AL248">
        <v>16</v>
      </c>
      <c r="AO248">
        <f t="shared" si="16"/>
        <v>10</v>
      </c>
      <c r="AP248">
        <f t="shared" si="17"/>
        <v>63</v>
      </c>
      <c r="AQ248">
        <f t="shared" si="13"/>
        <v>15.873015873015872</v>
      </c>
    </row>
    <row r="249" spans="1:43" ht="15.75" customHeight="1" x14ac:dyDescent="0.25">
      <c r="A249" s="1">
        <v>42381</v>
      </c>
      <c r="B249">
        <v>48</v>
      </c>
      <c r="C249">
        <v>326</v>
      </c>
      <c r="D249" t="s">
        <v>79</v>
      </c>
      <c r="E249" t="s">
        <v>129</v>
      </c>
      <c r="F249" t="s">
        <v>82</v>
      </c>
      <c r="H249">
        <v>40</v>
      </c>
      <c r="I249">
        <v>50</v>
      </c>
      <c r="J249">
        <v>85</v>
      </c>
      <c r="K249">
        <v>23.5</v>
      </c>
      <c r="L249">
        <v>99</v>
      </c>
      <c r="M249">
        <v>14</v>
      </c>
      <c r="R249">
        <v>15</v>
      </c>
      <c r="S249">
        <v>15</v>
      </c>
      <c r="T249">
        <v>14</v>
      </c>
      <c r="U249">
        <v>14</v>
      </c>
      <c r="V249">
        <v>14</v>
      </c>
      <c r="W249">
        <v>14</v>
      </c>
      <c r="X249">
        <v>0</v>
      </c>
      <c r="Y249">
        <v>23</v>
      </c>
      <c r="AB249">
        <f t="shared" si="18"/>
        <v>43</v>
      </c>
      <c r="AC249">
        <f t="shared" si="19"/>
        <v>66</v>
      </c>
      <c r="AD249">
        <f t="shared" si="20"/>
        <v>65.151515151515156</v>
      </c>
      <c r="AE249">
        <v>3</v>
      </c>
      <c r="AF249">
        <v>15</v>
      </c>
      <c r="AG249">
        <v>2</v>
      </c>
      <c r="AH249">
        <v>14</v>
      </c>
      <c r="AI249">
        <v>2</v>
      </c>
      <c r="AJ249">
        <v>14</v>
      </c>
      <c r="AK249">
        <v>0</v>
      </c>
      <c r="AL249">
        <v>23</v>
      </c>
      <c r="AO249">
        <f t="shared" si="16"/>
        <v>7</v>
      </c>
      <c r="AP249">
        <f t="shared" si="17"/>
        <v>66</v>
      </c>
      <c r="AQ249">
        <f t="shared" si="13"/>
        <v>10.606060606060606</v>
      </c>
    </row>
    <row r="250" spans="1:43" ht="15.75" customHeight="1" x14ac:dyDescent="0.25">
      <c r="A250" s="1">
        <v>42381</v>
      </c>
      <c r="B250">
        <v>48</v>
      </c>
      <c r="C250">
        <v>327</v>
      </c>
      <c r="D250" t="s">
        <v>110</v>
      </c>
      <c r="E250" t="s">
        <v>133</v>
      </c>
      <c r="F250" t="s">
        <v>112</v>
      </c>
      <c r="H250">
        <v>65</v>
      </c>
      <c r="I250">
        <v>50</v>
      </c>
      <c r="J250">
        <v>85</v>
      </c>
      <c r="K250">
        <v>16.5</v>
      </c>
      <c r="L250">
        <v>70</v>
      </c>
      <c r="M250" t="s">
        <v>63</v>
      </c>
      <c r="R250">
        <v>17</v>
      </c>
      <c r="S250">
        <v>17</v>
      </c>
      <c r="T250">
        <v>17</v>
      </c>
      <c r="U250">
        <v>17</v>
      </c>
      <c r="V250">
        <v>16</v>
      </c>
      <c r="W250">
        <v>16</v>
      </c>
      <c r="X250">
        <v>0</v>
      </c>
      <c r="Y250">
        <v>14</v>
      </c>
      <c r="AB250">
        <f t="shared" si="18"/>
        <v>50</v>
      </c>
      <c r="AC250">
        <f t="shared" si="19"/>
        <v>64</v>
      </c>
      <c r="AD250">
        <f t="shared" si="20"/>
        <v>78.125</v>
      </c>
      <c r="AE250">
        <v>4</v>
      </c>
      <c r="AF250">
        <v>17</v>
      </c>
      <c r="AG250">
        <v>4</v>
      </c>
      <c r="AH250">
        <v>17</v>
      </c>
      <c r="AI250">
        <v>4</v>
      </c>
      <c r="AJ250">
        <v>16</v>
      </c>
      <c r="AK250">
        <v>0</v>
      </c>
      <c r="AL250">
        <v>14</v>
      </c>
      <c r="AO250">
        <f t="shared" si="16"/>
        <v>12</v>
      </c>
      <c r="AP250">
        <f t="shared" si="17"/>
        <v>64</v>
      </c>
      <c r="AQ250">
        <f t="shared" si="13"/>
        <v>18.75</v>
      </c>
    </row>
    <row r="251" spans="1:43" ht="15.75" customHeight="1" x14ac:dyDescent="0.25">
      <c r="A251" s="1">
        <v>42381</v>
      </c>
      <c r="B251">
        <v>48</v>
      </c>
      <c r="C251">
        <v>328</v>
      </c>
      <c r="D251" t="s">
        <v>76</v>
      </c>
      <c r="E251" t="s">
        <v>126</v>
      </c>
      <c r="F251" t="s">
        <v>78</v>
      </c>
      <c r="H251">
        <v>45</v>
      </c>
      <c r="I251">
        <v>45</v>
      </c>
      <c r="J251">
        <v>85</v>
      </c>
      <c r="K251">
        <v>21.5</v>
      </c>
      <c r="L251">
        <v>82</v>
      </c>
      <c r="M251" t="s">
        <v>63</v>
      </c>
      <c r="R251">
        <v>18</v>
      </c>
      <c r="S251">
        <v>18</v>
      </c>
      <c r="T251">
        <v>18</v>
      </c>
      <c r="U251">
        <v>18</v>
      </c>
      <c r="V251">
        <v>18</v>
      </c>
      <c r="W251">
        <v>18</v>
      </c>
      <c r="X251">
        <v>0</v>
      </c>
      <c r="Y251">
        <v>8</v>
      </c>
      <c r="AB251">
        <f t="shared" si="18"/>
        <v>54</v>
      </c>
      <c r="AC251">
        <f t="shared" si="19"/>
        <v>62</v>
      </c>
      <c r="AD251">
        <f t="shared" si="20"/>
        <v>87.096774193548384</v>
      </c>
      <c r="AE251">
        <v>4</v>
      </c>
      <c r="AF251">
        <v>18</v>
      </c>
      <c r="AG251">
        <v>9</v>
      </c>
      <c r="AH251">
        <v>18</v>
      </c>
      <c r="AI251">
        <v>7</v>
      </c>
      <c r="AJ251">
        <v>18</v>
      </c>
      <c r="AK251">
        <v>0</v>
      </c>
      <c r="AL251">
        <v>8</v>
      </c>
      <c r="AO251">
        <f t="shared" si="16"/>
        <v>20</v>
      </c>
      <c r="AP251">
        <f t="shared" si="17"/>
        <v>62</v>
      </c>
      <c r="AQ251">
        <f t="shared" si="13"/>
        <v>32.258064516129032</v>
      </c>
    </row>
    <row r="252" spans="1:43" ht="15.75" customHeight="1" x14ac:dyDescent="0.25">
      <c r="A252" s="1">
        <v>42381</v>
      </c>
      <c r="B252">
        <v>48</v>
      </c>
      <c r="C252">
        <v>329</v>
      </c>
      <c r="D252" t="s">
        <v>211</v>
      </c>
      <c r="E252">
        <v>40903</v>
      </c>
      <c r="F252" t="s">
        <v>211</v>
      </c>
      <c r="H252">
        <v>60</v>
      </c>
      <c r="I252">
        <v>45</v>
      </c>
      <c r="J252">
        <v>85</v>
      </c>
      <c r="K252">
        <v>23</v>
      </c>
      <c r="L252">
        <v>87.9</v>
      </c>
      <c r="M252">
        <v>2.9</v>
      </c>
      <c r="R252">
        <v>15</v>
      </c>
      <c r="S252">
        <v>15</v>
      </c>
      <c r="T252">
        <v>15</v>
      </c>
      <c r="U252">
        <v>15</v>
      </c>
      <c r="V252">
        <v>14</v>
      </c>
      <c r="W252">
        <v>14</v>
      </c>
      <c r="X252">
        <v>0</v>
      </c>
      <c r="Y252">
        <v>11</v>
      </c>
      <c r="AB252">
        <f t="shared" si="18"/>
        <v>44</v>
      </c>
      <c r="AC252">
        <f t="shared" si="19"/>
        <v>55</v>
      </c>
      <c r="AD252">
        <f t="shared" si="20"/>
        <v>80</v>
      </c>
      <c r="AE252">
        <v>10</v>
      </c>
      <c r="AF252">
        <v>15</v>
      </c>
      <c r="AG252">
        <v>9</v>
      </c>
      <c r="AH252">
        <v>15</v>
      </c>
      <c r="AI252">
        <v>9</v>
      </c>
      <c r="AJ252">
        <v>14</v>
      </c>
      <c r="AK252">
        <v>0</v>
      </c>
      <c r="AL252">
        <v>10</v>
      </c>
      <c r="AO252">
        <f t="shared" si="16"/>
        <v>28</v>
      </c>
      <c r="AP252">
        <f t="shared" si="17"/>
        <v>54</v>
      </c>
      <c r="AQ252">
        <f t="shared" si="13"/>
        <v>51.851851851851848</v>
      </c>
    </row>
    <row r="253" spans="1:43" ht="15.75" customHeight="1" x14ac:dyDescent="0.25">
      <c r="A253" s="1">
        <v>42381</v>
      </c>
      <c r="B253">
        <v>48</v>
      </c>
      <c r="C253">
        <v>330</v>
      </c>
      <c r="D253" t="s">
        <v>140</v>
      </c>
      <c r="E253" t="s">
        <v>141</v>
      </c>
      <c r="F253" t="s">
        <v>214</v>
      </c>
      <c r="H253">
        <v>55</v>
      </c>
      <c r="I253">
        <v>50</v>
      </c>
      <c r="J253">
        <v>85</v>
      </c>
      <c r="K253">
        <v>38.5</v>
      </c>
      <c r="L253">
        <v>163</v>
      </c>
      <c r="M253">
        <v>78</v>
      </c>
      <c r="R253">
        <v>9</v>
      </c>
      <c r="S253">
        <v>9</v>
      </c>
      <c r="T253">
        <v>9</v>
      </c>
      <c r="U253">
        <v>9</v>
      </c>
      <c r="V253">
        <v>8</v>
      </c>
      <c r="W253">
        <v>8</v>
      </c>
      <c r="X253">
        <v>0</v>
      </c>
      <c r="Y253">
        <v>25</v>
      </c>
      <c r="AB253">
        <f t="shared" si="18"/>
        <v>26</v>
      </c>
      <c r="AC253">
        <f t="shared" si="19"/>
        <v>51</v>
      </c>
      <c r="AD253">
        <f t="shared" si="20"/>
        <v>50.980392156862742</v>
      </c>
      <c r="AE253">
        <v>0</v>
      </c>
      <c r="AF253">
        <v>9</v>
      </c>
      <c r="AG253">
        <v>0</v>
      </c>
      <c r="AH253">
        <v>9</v>
      </c>
      <c r="AI253">
        <v>0</v>
      </c>
      <c r="AJ253">
        <v>9</v>
      </c>
      <c r="AK253">
        <v>0</v>
      </c>
      <c r="AL253">
        <v>25</v>
      </c>
      <c r="AO253">
        <f t="shared" si="16"/>
        <v>0</v>
      </c>
      <c r="AP253">
        <f t="shared" si="17"/>
        <v>52</v>
      </c>
      <c r="AQ253">
        <f t="shared" si="13"/>
        <v>0</v>
      </c>
    </row>
    <row r="254" spans="1:43" ht="15.75" customHeight="1" x14ac:dyDescent="0.25">
      <c r="A254" s="1">
        <v>42392</v>
      </c>
      <c r="B254">
        <v>49</v>
      </c>
      <c r="C254">
        <v>331</v>
      </c>
      <c r="D254" t="s">
        <v>43</v>
      </c>
      <c r="E254">
        <v>130503</v>
      </c>
      <c r="F254" t="s">
        <v>43</v>
      </c>
      <c r="H254">
        <v>65</v>
      </c>
      <c r="I254">
        <v>60</v>
      </c>
      <c r="J254">
        <v>85</v>
      </c>
      <c r="K254">
        <v>27</v>
      </c>
      <c r="L254">
        <v>137</v>
      </c>
      <c r="M254">
        <v>52.7</v>
      </c>
      <c r="R254">
        <v>17</v>
      </c>
      <c r="S254">
        <v>17</v>
      </c>
      <c r="T254">
        <v>17</v>
      </c>
      <c r="U254">
        <v>17</v>
      </c>
      <c r="V254">
        <v>17</v>
      </c>
      <c r="W254">
        <v>17</v>
      </c>
      <c r="X254">
        <v>0</v>
      </c>
      <c r="Y254">
        <v>10</v>
      </c>
      <c r="AB254">
        <f t="shared" si="18"/>
        <v>51</v>
      </c>
      <c r="AC254">
        <f t="shared" si="19"/>
        <v>61</v>
      </c>
      <c r="AD254">
        <f t="shared" si="20"/>
        <v>83.606557377049185</v>
      </c>
      <c r="AE254">
        <v>6</v>
      </c>
      <c r="AF254">
        <v>17</v>
      </c>
      <c r="AG254">
        <v>6</v>
      </c>
      <c r="AH254">
        <v>17</v>
      </c>
      <c r="AI254">
        <v>3</v>
      </c>
      <c r="AJ254">
        <v>17</v>
      </c>
      <c r="AK254">
        <v>0</v>
      </c>
      <c r="AL254">
        <v>10</v>
      </c>
      <c r="AO254">
        <f t="shared" si="16"/>
        <v>15</v>
      </c>
      <c r="AP254">
        <f t="shared" si="17"/>
        <v>61</v>
      </c>
      <c r="AQ254">
        <f t="shared" si="13"/>
        <v>24.590163934426229</v>
      </c>
    </row>
    <row r="255" spans="1:43" ht="15.75" customHeight="1" x14ac:dyDescent="0.25">
      <c r="A255" s="1">
        <v>42392</v>
      </c>
      <c r="B255">
        <v>49</v>
      </c>
      <c r="C255">
        <v>332</v>
      </c>
      <c r="D255" t="s">
        <v>211</v>
      </c>
      <c r="E255">
        <v>40903</v>
      </c>
      <c r="F255" t="s">
        <v>211</v>
      </c>
      <c r="H255">
        <v>55</v>
      </c>
      <c r="I255">
        <v>45</v>
      </c>
      <c r="J255">
        <v>85</v>
      </c>
      <c r="K255">
        <v>31.5</v>
      </c>
      <c r="L255">
        <v>120</v>
      </c>
      <c r="M255">
        <v>35.4</v>
      </c>
      <c r="R255">
        <v>15</v>
      </c>
      <c r="S255">
        <v>15</v>
      </c>
      <c r="T255">
        <v>15</v>
      </c>
      <c r="U255">
        <v>15</v>
      </c>
      <c r="V255">
        <v>15</v>
      </c>
      <c r="W255">
        <v>15</v>
      </c>
      <c r="X255">
        <v>0</v>
      </c>
      <c r="Y255">
        <v>17</v>
      </c>
      <c r="AB255">
        <f t="shared" si="18"/>
        <v>45</v>
      </c>
      <c r="AC255">
        <f t="shared" si="19"/>
        <v>62</v>
      </c>
      <c r="AD255">
        <f t="shared" si="20"/>
        <v>72.58064516129032</v>
      </c>
      <c r="AE255">
        <v>5</v>
      </c>
      <c r="AF255">
        <v>15</v>
      </c>
      <c r="AG255">
        <v>6</v>
      </c>
      <c r="AH255">
        <v>15</v>
      </c>
      <c r="AI255">
        <v>7</v>
      </c>
      <c r="AJ255">
        <v>15</v>
      </c>
      <c r="AK255">
        <v>0</v>
      </c>
      <c r="AL255">
        <v>17</v>
      </c>
      <c r="AO255">
        <f t="shared" si="16"/>
        <v>18</v>
      </c>
      <c r="AP255">
        <f t="shared" si="17"/>
        <v>62</v>
      </c>
      <c r="AQ255">
        <f t="shared" si="13"/>
        <v>29.032258064516132</v>
      </c>
    </row>
    <row r="256" spans="1:43" ht="15.75" customHeight="1" x14ac:dyDescent="0.25">
      <c r="A256" s="1">
        <v>42392</v>
      </c>
      <c r="B256">
        <v>49</v>
      </c>
      <c r="C256">
        <v>333</v>
      </c>
      <c r="D256" t="s">
        <v>61</v>
      </c>
      <c r="E256" t="s">
        <v>62</v>
      </c>
      <c r="F256" t="s">
        <v>68</v>
      </c>
      <c r="H256">
        <v>65</v>
      </c>
      <c r="I256">
        <v>40</v>
      </c>
      <c r="J256">
        <v>85</v>
      </c>
      <c r="K256">
        <v>19</v>
      </c>
      <c r="L256">
        <v>64</v>
      </c>
      <c r="M256" t="s">
        <v>63</v>
      </c>
      <c r="R256">
        <v>15</v>
      </c>
      <c r="S256">
        <v>15</v>
      </c>
      <c r="T256">
        <v>16</v>
      </c>
      <c r="U256">
        <v>16</v>
      </c>
      <c r="V256">
        <v>16</v>
      </c>
      <c r="W256">
        <v>16</v>
      </c>
      <c r="X256">
        <v>0</v>
      </c>
      <c r="Y256">
        <v>17</v>
      </c>
      <c r="AB256">
        <f t="shared" si="18"/>
        <v>47</v>
      </c>
      <c r="AC256">
        <f t="shared" si="19"/>
        <v>64</v>
      </c>
      <c r="AD256">
        <f t="shared" si="20"/>
        <v>73.4375</v>
      </c>
      <c r="AE256">
        <v>4</v>
      </c>
      <c r="AF256">
        <v>15</v>
      </c>
      <c r="AG256">
        <v>11</v>
      </c>
      <c r="AH256">
        <v>16</v>
      </c>
      <c r="AI256">
        <v>5</v>
      </c>
      <c r="AJ256">
        <v>16</v>
      </c>
      <c r="AK256">
        <v>0</v>
      </c>
      <c r="AL256">
        <v>17</v>
      </c>
      <c r="AO256">
        <f t="shared" si="16"/>
        <v>20</v>
      </c>
      <c r="AP256">
        <f t="shared" si="17"/>
        <v>64</v>
      </c>
      <c r="AQ256">
        <f t="shared" si="13"/>
        <v>31.25</v>
      </c>
    </row>
    <row r="257" spans="1:43" ht="15.75" customHeight="1" x14ac:dyDescent="0.25">
      <c r="A257" s="1">
        <v>42392</v>
      </c>
      <c r="B257">
        <v>49</v>
      </c>
      <c r="C257">
        <v>334</v>
      </c>
      <c r="D257" t="s">
        <v>94</v>
      </c>
      <c r="E257" t="s">
        <v>95</v>
      </c>
      <c r="F257" t="s">
        <v>210</v>
      </c>
      <c r="H257">
        <v>45</v>
      </c>
      <c r="I257">
        <v>70</v>
      </c>
      <c r="J257">
        <v>85</v>
      </c>
      <c r="K257">
        <v>17</v>
      </c>
      <c r="L257">
        <v>101.15</v>
      </c>
      <c r="M257">
        <v>16.149999999999999</v>
      </c>
      <c r="R257">
        <v>14</v>
      </c>
      <c r="S257">
        <v>14</v>
      </c>
      <c r="T257">
        <v>13</v>
      </c>
      <c r="U257">
        <v>13</v>
      </c>
      <c r="V257">
        <v>13</v>
      </c>
      <c r="W257">
        <v>13</v>
      </c>
      <c r="X257">
        <v>0</v>
      </c>
      <c r="Y257">
        <v>25</v>
      </c>
      <c r="AB257">
        <f t="shared" si="18"/>
        <v>40</v>
      </c>
      <c r="AC257">
        <f t="shared" si="19"/>
        <v>65</v>
      </c>
      <c r="AD257">
        <f t="shared" si="20"/>
        <v>61.53846153846154</v>
      </c>
      <c r="AE257">
        <v>0</v>
      </c>
      <c r="AF257">
        <v>14</v>
      </c>
      <c r="AG257">
        <v>1</v>
      </c>
      <c r="AH257">
        <v>13</v>
      </c>
      <c r="AI257">
        <v>0</v>
      </c>
      <c r="AJ257">
        <v>13</v>
      </c>
      <c r="AK257">
        <v>0</v>
      </c>
      <c r="AL257">
        <v>26</v>
      </c>
      <c r="AO257">
        <f t="shared" si="16"/>
        <v>1</v>
      </c>
      <c r="AP257">
        <f t="shared" si="17"/>
        <v>66</v>
      </c>
      <c r="AQ257">
        <f t="shared" si="13"/>
        <v>1.5151515151515151</v>
      </c>
    </row>
    <row r="258" spans="1:43" ht="15.75" customHeight="1" x14ac:dyDescent="0.25">
      <c r="A258" s="1">
        <v>42392</v>
      </c>
      <c r="B258">
        <v>49</v>
      </c>
      <c r="C258">
        <v>335</v>
      </c>
      <c r="D258" t="s">
        <v>122</v>
      </c>
      <c r="E258" t="s">
        <v>123</v>
      </c>
      <c r="F258" t="s">
        <v>151</v>
      </c>
      <c r="H258">
        <v>60</v>
      </c>
      <c r="I258">
        <v>40</v>
      </c>
      <c r="J258">
        <v>85</v>
      </c>
      <c r="K258">
        <v>19.5</v>
      </c>
      <c r="L258">
        <v>66.3</v>
      </c>
      <c r="M258" t="s">
        <v>63</v>
      </c>
      <c r="R258">
        <v>17</v>
      </c>
      <c r="S258">
        <v>17</v>
      </c>
      <c r="T258">
        <v>17</v>
      </c>
      <c r="U258">
        <v>17</v>
      </c>
      <c r="V258">
        <v>17</v>
      </c>
      <c r="W258">
        <v>17</v>
      </c>
      <c r="X258">
        <v>0</v>
      </c>
      <c r="Y258">
        <v>13</v>
      </c>
      <c r="AB258">
        <f t="shared" ref="AB258:AB281" si="21">(R258+T258+V258+X258+Z258)</f>
        <v>51</v>
      </c>
      <c r="AC258">
        <f t="shared" ref="AC258:AC281" si="22">S258+U258+W258+Y258+AA258</f>
        <v>64</v>
      </c>
      <c r="AD258">
        <f t="shared" si="20"/>
        <v>79.6875</v>
      </c>
      <c r="AE258">
        <v>8</v>
      </c>
      <c r="AF258">
        <v>17</v>
      </c>
      <c r="AG258">
        <v>9</v>
      </c>
      <c r="AH258">
        <v>17</v>
      </c>
      <c r="AI258">
        <v>3</v>
      </c>
      <c r="AJ258">
        <v>17</v>
      </c>
      <c r="AK258">
        <v>0</v>
      </c>
      <c r="AL258">
        <v>13</v>
      </c>
      <c r="AO258">
        <f t="shared" si="16"/>
        <v>20</v>
      </c>
      <c r="AP258">
        <f t="shared" si="17"/>
        <v>64</v>
      </c>
      <c r="AQ258">
        <f t="shared" si="13"/>
        <v>31.25</v>
      </c>
    </row>
    <row r="259" spans="1:43" ht="15.75" customHeight="1" x14ac:dyDescent="0.25">
      <c r="A259" s="1">
        <v>42392</v>
      </c>
      <c r="B259">
        <v>49</v>
      </c>
      <c r="C259">
        <v>336</v>
      </c>
      <c r="D259" t="s">
        <v>84</v>
      </c>
      <c r="E259">
        <v>2748</v>
      </c>
      <c r="F259">
        <v>2748</v>
      </c>
      <c r="H259">
        <v>45</v>
      </c>
      <c r="I259">
        <v>50</v>
      </c>
      <c r="J259">
        <v>85</v>
      </c>
      <c r="K259">
        <v>29.5</v>
      </c>
      <c r="L259">
        <v>125.3</v>
      </c>
      <c r="M259">
        <v>40.369999999999997</v>
      </c>
      <c r="R259">
        <v>15</v>
      </c>
      <c r="S259">
        <v>15</v>
      </c>
      <c r="T259">
        <v>15</v>
      </c>
      <c r="U259">
        <v>15</v>
      </c>
      <c r="V259">
        <v>16</v>
      </c>
      <c r="W259">
        <v>16</v>
      </c>
      <c r="X259">
        <v>0</v>
      </c>
      <c r="Y259">
        <v>20</v>
      </c>
      <c r="AB259">
        <f t="shared" si="21"/>
        <v>46</v>
      </c>
      <c r="AC259">
        <f t="shared" si="22"/>
        <v>66</v>
      </c>
      <c r="AD259">
        <f t="shared" si="20"/>
        <v>69.696969696969703</v>
      </c>
      <c r="AE259">
        <v>4</v>
      </c>
      <c r="AF259">
        <v>16</v>
      </c>
      <c r="AG259">
        <v>6</v>
      </c>
      <c r="AH259">
        <v>15</v>
      </c>
      <c r="AI259">
        <v>8</v>
      </c>
      <c r="AJ259">
        <v>16</v>
      </c>
      <c r="AK259">
        <v>0</v>
      </c>
      <c r="AL259">
        <v>19</v>
      </c>
      <c r="AO259">
        <f t="shared" si="16"/>
        <v>18</v>
      </c>
      <c r="AP259">
        <f t="shared" si="17"/>
        <v>66</v>
      </c>
      <c r="AQ259">
        <f t="shared" si="13"/>
        <v>27.27272727272727</v>
      </c>
    </row>
    <row r="260" spans="1:43" ht="15.75" customHeight="1" x14ac:dyDescent="0.25">
      <c r="A260" s="1">
        <v>42392</v>
      </c>
      <c r="B260">
        <v>49</v>
      </c>
      <c r="C260">
        <v>337</v>
      </c>
      <c r="D260" t="s">
        <v>118</v>
      </c>
      <c r="E260" t="s">
        <v>119</v>
      </c>
      <c r="F260" t="s">
        <v>120</v>
      </c>
      <c r="H260">
        <v>55</v>
      </c>
      <c r="I260">
        <v>65</v>
      </c>
      <c r="J260">
        <v>85</v>
      </c>
      <c r="K260">
        <v>36.5</v>
      </c>
      <c r="L260">
        <v>201.66</v>
      </c>
      <c r="M260">
        <v>116.66</v>
      </c>
      <c r="R260">
        <v>16</v>
      </c>
      <c r="S260">
        <v>16</v>
      </c>
      <c r="T260">
        <v>16</v>
      </c>
      <c r="U260">
        <v>16</v>
      </c>
      <c r="V260">
        <v>16</v>
      </c>
      <c r="W260">
        <v>16</v>
      </c>
      <c r="X260">
        <v>0</v>
      </c>
      <c r="Y260">
        <v>18</v>
      </c>
      <c r="AB260">
        <f t="shared" si="21"/>
        <v>48</v>
      </c>
      <c r="AC260">
        <f t="shared" si="22"/>
        <v>66</v>
      </c>
      <c r="AD260">
        <f t="shared" si="20"/>
        <v>72.727272727272734</v>
      </c>
      <c r="AE260">
        <v>9</v>
      </c>
      <c r="AF260">
        <v>16</v>
      </c>
      <c r="AG260">
        <v>6</v>
      </c>
      <c r="AH260">
        <v>16</v>
      </c>
      <c r="AI260">
        <v>6</v>
      </c>
      <c r="AJ260">
        <v>16</v>
      </c>
      <c r="AK260">
        <v>0</v>
      </c>
      <c r="AL260">
        <v>18</v>
      </c>
      <c r="AO260">
        <f t="shared" si="16"/>
        <v>21</v>
      </c>
      <c r="AP260">
        <f t="shared" si="17"/>
        <v>66</v>
      </c>
      <c r="AQ260">
        <f t="shared" si="13"/>
        <v>31.818181818181817</v>
      </c>
    </row>
    <row r="261" spans="1:43" ht="15.75" customHeight="1" x14ac:dyDescent="0.25">
      <c r="A261" s="1">
        <v>42392</v>
      </c>
      <c r="B261">
        <v>49</v>
      </c>
      <c r="C261">
        <v>338</v>
      </c>
      <c r="D261" t="s">
        <v>140</v>
      </c>
      <c r="E261" t="s">
        <v>141</v>
      </c>
      <c r="F261" t="s">
        <v>214</v>
      </c>
      <c r="H261">
        <v>50</v>
      </c>
      <c r="I261">
        <v>45</v>
      </c>
      <c r="J261">
        <v>85</v>
      </c>
      <c r="K261">
        <v>17</v>
      </c>
      <c r="L261">
        <v>191.25</v>
      </c>
      <c r="M261">
        <v>106.25</v>
      </c>
      <c r="AB261">
        <f t="shared" si="21"/>
        <v>0</v>
      </c>
      <c r="AC261">
        <f t="shared" si="22"/>
        <v>0</v>
      </c>
      <c r="AD261" t="e">
        <f t="shared" si="20"/>
        <v>#DIV/0!</v>
      </c>
      <c r="AO261">
        <f t="shared" si="16"/>
        <v>0</v>
      </c>
      <c r="AP261">
        <f t="shared" si="17"/>
        <v>0</v>
      </c>
      <c r="AQ261" t="e">
        <f t="shared" si="13"/>
        <v>#DIV/0!</v>
      </c>
    </row>
    <row r="262" spans="1:43" ht="15.75" customHeight="1" x14ac:dyDescent="0.25">
      <c r="A262" s="1">
        <v>42399</v>
      </c>
      <c r="B262">
        <v>50</v>
      </c>
      <c r="C262">
        <v>339</v>
      </c>
      <c r="D262" t="s">
        <v>43</v>
      </c>
      <c r="E262">
        <v>130503</v>
      </c>
      <c r="F262" t="s">
        <v>43</v>
      </c>
      <c r="H262">
        <v>70</v>
      </c>
      <c r="I262">
        <v>75</v>
      </c>
      <c r="J262">
        <v>85</v>
      </c>
      <c r="K262">
        <v>35</v>
      </c>
      <c r="L262">
        <v>223</v>
      </c>
      <c r="M262">
        <v>138</v>
      </c>
      <c r="R262">
        <v>15</v>
      </c>
      <c r="S262">
        <v>15</v>
      </c>
      <c r="T262">
        <v>15</v>
      </c>
      <c r="U262">
        <v>15</v>
      </c>
      <c r="V262">
        <v>16</v>
      </c>
      <c r="W262">
        <v>16</v>
      </c>
      <c r="X262">
        <v>0</v>
      </c>
      <c r="Y262">
        <v>19</v>
      </c>
      <c r="AB262">
        <f t="shared" si="21"/>
        <v>46</v>
      </c>
      <c r="AC262">
        <f t="shared" si="22"/>
        <v>65</v>
      </c>
      <c r="AD262">
        <f t="shared" si="20"/>
        <v>70.769230769230774</v>
      </c>
      <c r="AE262">
        <v>6</v>
      </c>
      <c r="AF262">
        <v>18</v>
      </c>
      <c r="AG262">
        <v>5</v>
      </c>
      <c r="AH262">
        <v>15</v>
      </c>
      <c r="AI262">
        <v>7</v>
      </c>
      <c r="AJ262">
        <v>16</v>
      </c>
      <c r="AK262">
        <v>0</v>
      </c>
      <c r="AL262">
        <v>16</v>
      </c>
      <c r="AO262">
        <f t="shared" si="16"/>
        <v>18</v>
      </c>
      <c r="AP262">
        <f t="shared" si="17"/>
        <v>65</v>
      </c>
      <c r="AQ262">
        <f t="shared" si="13"/>
        <v>27.692307692307693</v>
      </c>
    </row>
    <row r="263" spans="1:43" ht="15.75" customHeight="1" x14ac:dyDescent="0.25">
      <c r="A263" s="1">
        <v>42399</v>
      </c>
      <c r="B263">
        <v>50</v>
      </c>
      <c r="C263">
        <v>340</v>
      </c>
      <c r="D263" t="s">
        <v>64</v>
      </c>
      <c r="E263">
        <v>150213</v>
      </c>
      <c r="F263" t="s">
        <v>64</v>
      </c>
      <c r="H263">
        <v>50</v>
      </c>
      <c r="I263">
        <v>40</v>
      </c>
      <c r="J263">
        <v>85</v>
      </c>
      <c r="K263">
        <v>11</v>
      </c>
      <c r="L263">
        <v>37</v>
      </c>
      <c r="M263" t="s">
        <v>63</v>
      </c>
      <c r="R263">
        <v>16</v>
      </c>
      <c r="S263">
        <v>16</v>
      </c>
      <c r="T263">
        <v>16</v>
      </c>
      <c r="U263">
        <v>16</v>
      </c>
      <c r="V263">
        <v>16</v>
      </c>
      <c r="W263">
        <v>16</v>
      </c>
      <c r="X263">
        <v>0</v>
      </c>
      <c r="Y263">
        <v>20</v>
      </c>
      <c r="AB263">
        <f t="shared" si="21"/>
        <v>48</v>
      </c>
      <c r="AC263">
        <f t="shared" si="22"/>
        <v>68</v>
      </c>
      <c r="AD263">
        <f t="shared" si="20"/>
        <v>70.588235294117652</v>
      </c>
      <c r="AE263">
        <v>1</v>
      </c>
      <c r="AF263">
        <v>13</v>
      </c>
      <c r="AG263">
        <v>0</v>
      </c>
      <c r="AH263">
        <v>13</v>
      </c>
      <c r="AI263">
        <v>0</v>
      </c>
      <c r="AJ263">
        <v>13</v>
      </c>
      <c r="AK263">
        <v>0</v>
      </c>
      <c r="AL263">
        <v>28</v>
      </c>
      <c r="AO263">
        <f t="shared" si="16"/>
        <v>1</v>
      </c>
      <c r="AP263">
        <f t="shared" si="17"/>
        <v>67</v>
      </c>
      <c r="AQ263">
        <f t="shared" si="13"/>
        <v>1.4925373134328357</v>
      </c>
    </row>
    <row r="264" spans="1:43" ht="15.75" customHeight="1" x14ac:dyDescent="0.25">
      <c r="A264" s="1">
        <v>42399</v>
      </c>
      <c r="B264">
        <v>50</v>
      </c>
      <c r="C264">
        <v>341</v>
      </c>
      <c r="D264" t="s">
        <v>94</v>
      </c>
      <c r="E264" t="s">
        <v>95</v>
      </c>
      <c r="F264" t="s">
        <v>210</v>
      </c>
      <c r="H264">
        <v>70</v>
      </c>
      <c r="I264">
        <v>65</v>
      </c>
      <c r="J264">
        <v>85</v>
      </c>
      <c r="K264">
        <v>12.5</v>
      </c>
      <c r="L264">
        <v>69</v>
      </c>
      <c r="M264" t="s">
        <v>63</v>
      </c>
      <c r="R264">
        <v>13</v>
      </c>
      <c r="S264">
        <v>13</v>
      </c>
      <c r="T264">
        <v>13</v>
      </c>
      <c r="U264">
        <v>13</v>
      </c>
      <c r="V264">
        <v>13</v>
      </c>
      <c r="W264">
        <v>13</v>
      </c>
      <c r="X264">
        <v>0</v>
      </c>
      <c r="Y264">
        <v>28</v>
      </c>
      <c r="AB264">
        <f t="shared" si="21"/>
        <v>39</v>
      </c>
      <c r="AC264">
        <f t="shared" si="22"/>
        <v>67</v>
      </c>
      <c r="AD264">
        <f t="shared" si="20"/>
        <v>58.208955223880601</v>
      </c>
      <c r="AE264">
        <v>4</v>
      </c>
      <c r="AF264">
        <v>15</v>
      </c>
      <c r="AG264">
        <v>5</v>
      </c>
      <c r="AH264">
        <v>15</v>
      </c>
      <c r="AI264">
        <v>3</v>
      </c>
      <c r="AJ264">
        <v>15</v>
      </c>
      <c r="AK264">
        <v>0</v>
      </c>
      <c r="AL264">
        <v>18</v>
      </c>
      <c r="AO264">
        <f t="shared" si="16"/>
        <v>12</v>
      </c>
      <c r="AP264">
        <f t="shared" si="17"/>
        <v>63</v>
      </c>
      <c r="AQ264">
        <f t="shared" si="13"/>
        <v>19.047619047619047</v>
      </c>
    </row>
    <row r="265" spans="1:43" ht="15.75" customHeight="1" x14ac:dyDescent="0.25">
      <c r="A265" s="1">
        <v>42399</v>
      </c>
      <c r="B265">
        <v>50</v>
      </c>
      <c r="C265">
        <v>342</v>
      </c>
      <c r="D265" t="s">
        <v>122</v>
      </c>
      <c r="E265" t="s">
        <v>123</v>
      </c>
      <c r="F265" t="s">
        <v>151</v>
      </c>
      <c r="H265">
        <v>45</v>
      </c>
      <c r="I265">
        <v>30</v>
      </c>
      <c r="J265">
        <v>85</v>
      </c>
      <c r="K265">
        <v>20.5</v>
      </c>
      <c r="L265">
        <v>52.27</v>
      </c>
      <c r="M265" t="s">
        <v>63</v>
      </c>
      <c r="R265">
        <v>15</v>
      </c>
      <c r="S265">
        <v>15</v>
      </c>
      <c r="T265">
        <v>15</v>
      </c>
      <c r="U265">
        <v>15</v>
      </c>
      <c r="V265">
        <v>15</v>
      </c>
      <c r="W265">
        <v>15</v>
      </c>
      <c r="X265">
        <v>0</v>
      </c>
      <c r="Y265">
        <v>18</v>
      </c>
      <c r="AB265">
        <f t="shared" si="21"/>
        <v>45</v>
      </c>
      <c r="AC265">
        <f t="shared" si="22"/>
        <v>63</v>
      </c>
      <c r="AD265">
        <f t="shared" si="20"/>
        <v>71.428571428571431</v>
      </c>
      <c r="AE265">
        <v>5</v>
      </c>
      <c r="AF265">
        <v>13</v>
      </c>
      <c r="AG265">
        <v>4</v>
      </c>
      <c r="AH265">
        <v>13</v>
      </c>
      <c r="AI265">
        <v>3</v>
      </c>
      <c r="AJ265">
        <v>14</v>
      </c>
      <c r="AK265">
        <v>0</v>
      </c>
      <c r="AL265">
        <v>27</v>
      </c>
      <c r="AO265">
        <f t="shared" si="16"/>
        <v>12</v>
      </c>
      <c r="AP265">
        <f t="shared" si="17"/>
        <v>67</v>
      </c>
      <c r="AQ265">
        <f t="shared" si="13"/>
        <v>17.910447761194028</v>
      </c>
    </row>
    <row r="266" spans="1:43" ht="15.75" customHeight="1" x14ac:dyDescent="0.25">
      <c r="A266" s="1">
        <v>42399</v>
      </c>
      <c r="B266">
        <v>50</v>
      </c>
      <c r="C266">
        <v>343</v>
      </c>
      <c r="D266">
        <v>2748</v>
      </c>
      <c r="E266">
        <v>2748</v>
      </c>
      <c r="F266" t="s">
        <v>84</v>
      </c>
      <c r="H266">
        <v>45</v>
      </c>
      <c r="I266">
        <v>45</v>
      </c>
      <c r="J266">
        <v>85</v>
      </c>
      <c r="K266">
        <v>25</v>
      </c>
      <c r="L266">
        <v>53.12</v>
      </c>
      <c r="M266" t="s">
        <v>63</v>
      </c>
      <c r="R266">
        <v>13</v>
      </c>
      <c r="S266">
        <v>13</v>
      </c>
      <c r="T266">
        <v>13</v>
      </c>
      <c r="U266">
        <v>13</v>
      </c>
      <c r="V266">
        <v>14</v>
      </c>
      <c r="W266">
        <v>14</v>
      </c>
      <c r="X266">
        <v>0</v>
      </c>
      <c r="Y266">
        <v>27</v>
      </c>
      <c r="AB266">
        <f t="shared" si="21"/>
        <v>40</v>
      </c>
      <c r="AC266">
        <f t="shared" si="22"/>
        <v>67</v>
      </c>
      <c r="AD266">
        <f t="shared" si="20"/>
        <v>59.701492537313428</v>
      </c>
      <c r="AE266">
        <v>7</v>
      </c>
      <c r="AF266">
        <v>22</v>
      </c>
      <c r="AG266">
        <v>5</v>
      </c>
      <c r="AH266">
        <v>13</v>
      </c>
      <c r="AI266">
        <v>3</v>
      </c>
      <c r="AJ266">
        <v>16</v>
      </c>
      <c r="AK266">
        <v>0</v>
      </c>
      <c r="AL266">
        <v>16</v>
      </c>
      <c r="AO266">
        <f t="shared" si="16"/>
        <v>15</v>
      </c>
      <c r="AP266">
        <f t="shared" si="17"/>
        <v>67</v>
      </c>
      <c r="AQ266">
        <f t="shared" si="13"/>
        <v>22.388059701492537</v>
      </c>
    </row>
    <row r="267" spans="1:43" ht="15.75" customHeight="1" x14ac:dyDescent="0.25">
      <c r="A267" s="1">
        <v>42399</v>
      </c>
      <c r="B267">
        <v>50</v>
      </c>
      <c r="C267">
        <v>344</v>
      </c>
      <c r="D267" t="s">
        <v>76</v>
      </c>
      <c r="E267" t="s">
        <v>77</v>
      </c>
      <c r="F267" t="s">
        <v>78</v>
      </c>
      <c r="H267">
        <v>45</v>
      </c>
      <c r="I267">
        <v>45</v>
      </c>
      <c r="J267">
        <v>85</v>
      </c>
      <c r="K267">
        <v>35</v>
      </c>
      <c r="L267">
        <v>113</v>
      </c>
      <c r="M267">
        <v>48</v>
      </c>
      <c r="R267">
        <v>17</v>
      </c>
      <c r="S267">
        <v>17</v>
      </c>
      <c r="T267">
        <v>17</v>
      </c>
      <c r="U267">
        <v>17</v>
      </c>
      <c r="V267">
        <v>16</v>
      </c>
      <c r="W267">
        <v>16</v>
      </c>
      <c r="X267">
        <v>0</v>
      </c>
      <c r="Y267">
        <v>17</v>
      </c>
      <c r="AB267">
        <f t="shared" si="21"/>
        <v>50</v>
      </c>
      <c r="AC267">
        <f t="shared" si="22"/>
        <v>67</v>
      </c>
      <c r="AD267">
        <f t="shared" si="20"/>
        <v>74.626865671641795</v>
      </c>
      <c r="AE267">
        <v>0</v>
      </c>
      <c r="AF267">
        <v>16</v>
      </c>
      <c r="AG267">
        <v>1</v>
      </c>
      <c r="AH267">
        <v>13</v>
      </c>
      <c r="AI267">
        <v>2</v>
      </c>
      <c r="AJ267">
        <v>13</v>
      </c>
      <c r="AK267">
        <v>0</v>
      </c>
      <c r="AL267">
        <v>30</v>
      </c>
      <c r="AO267">
        <f t="shared" si="16"/>
        <v>3</v>
      </c>
      <c r="AP267">
        <f t="shared" si="17"/>
        <v>72</v>
      </c>
      <c r="AQ267">
        <f t="shared" si="13"/>
        <v>4.1666666666666661</v>
      </c>
    </row>
    <row r="268" spans="1:43" ht="15.75" customHeight="1" x14ac:dyDescent="0.25">
      <c r="A268" s="1">
        <v>42399</v>
      </c>
      <c r="B268">
        <v>50</v>
      </c>
      <c r="C268">
        <v>345</v>
      </c>
      <c r="D268" t="s">
        <v>106</v>
      </c>
      <c r="E268" t="s">
        <v>107</v>
      </c>
      <c r="F268" t="s">
        <v>131</v>
      </c>
      <c r="H268">
        <v>40</v>
      </c>
      <c r="I268">
        <v>55</v>
      </c>
      <c r="J268">
        <v>85</v>
      </c>
      <c r="K268">
        <v>36.5</v>
      </c>
      <c r="L268">
        <v>170</v>
      </c>
      <c r="M268">
        <v>85</v>
      </c>
      <c r="R268">
        <v>14</v>
      </c>
      <c r="S268">
        <v>14</v>
      </c>
      <c r="T268">
        <v>13</v>
      </c>
      <c r="U268">
        <v>13</v>
      </c>
      <c r="V268">
        <v>13</v>
      </c>
      <c r="W268">
        <v>13</v>
      </c>
      <c r="X268">
        <v>0</v>
      </c>
      <c r="Y268">
        <v>32</v>
      </c>
      <c r="AB268">
        <f t="shared" si="21"/>
        <v>40</v>
      </c>
      <c r="AC268">
        <f t="shared" si="22"/>
        <v>72</v>
      </c>
      <c r="AD268">
        <f t="shared" si="20"/>
        <v>55.555555555555557</v>
      </c>
      <c r="AE268">
        <v>0</v>
      </c>
      <c r="AF268">
        <v>13</v>
      </c>
      <c r="AG268">
        <v>1</v>
      </c>
      <c r="AH268">
        <v>11</v>
      </c>
      <c r="AI268">
        <v>3</v>
      </c>
      <c r="AJ268">
        <v>11</v>
      </c>
      <c r="AK268">
        <v>0</v>
      </c>
      <c r="AL268">
        <v>29</v>
      </c>
      <c r="AO268">
        <f t="shared" si="16"/>
        <v>4</v>
      </c>
      <c r="AP268">
        <f t="shared" si="17"/>
        <v>64</v>
      </c>
      <c r="AQ268">
        <f t="shared" si="13"/>
        <v>6.25</v>
      </c>
    </row>
    <row r="269" spans="1:43" ht="15.75" customHeight="1" x14ac:dyDescent="0.25">
      <c r="A269" s="1">
        <v>42399</v>
      </c>
      <c r="B269">
        <v>50</v>
      </c>
      <c r="C269">
        <v>346</v>
      </c>
      <c r="D269" t="s">
        <v>106</v>
      </c>
      <c r="E269" t="s">
        <v>109</v>
      </c>
      <c r="F269" t="s">
        <v>131</v>
      </c>
      <c r="H269">
        <v>40</v>
      </c>
      <c r="I269">
        <v>45</v>
      </c>
      <c r="J269">
        <v>85</v>
      </c>
      <c r="K269">
        <v>5</v>
      </c>
      <c r="L269">
        <v>19</v>
      </c>
      <c r="R269">
        <v>10</v>
      </c>
      <c r="S269">
        <v>10</v>
      </c>
      <c r="T269">
        <v>11</v>
      </c>
      <c r="U269">
        <v>11</v>
      </c>
      <c r="V269">
        <v>11</v>
      </c>
      <c r="W269">
        <v>11</v>
      </c>
      <c r="X269">
        <v>0</v>
      </c>
      <c r="Y269">
        <v>32</v>
      </c>
      <c r="AB269">
        <f t="shared" si="21"/>
        <v>32</v>
      </c>
      <c r="AC269">
        <f t="shared" si="22"/>
        <v>64</v>
      </c>
      <c r="AD269">
        <f t="shared" si="20"/>
        <v>50</v>
      </c>
      <c r="AE269">
        <v>1</v>
      </c>
      <c r="AF269">
        <v>11</v>
      </c>
      <c r="AG269">
        <v>1</v>
      </c>
      <c r="AH269">
        <v>11</v>
      </c>
      <c r="AI269">
        <v>1</v>
      </c>
      <c r="AJ269">
        <v>11</v>
      </c>
      <c r="AK269">
        <v>0</v>
      </c>
      <c r="AL269">
        <v>30</v>
      </c>
      <c r="AO269">
        <f t="shared" si="16"/>
        <v>3</v>
      </c>
      <c r="AP269">
        <f t="shared" si="17"/>
        <v>63</v>
      </c>
      <c r="AQ269">
        <f t="shared" si="13"/>
        <v>4.7619047619047619</v>
      </c>
    </row>
    <row r="270" spans="1:43" ht="15.75" customHeight="1" x14ac:dyDescent="0.25">
      <c r="A270" s="1">
        <v>42399</v>
      </c>
      <c r="B270">
        <v>50</v>
      </c>
      <c r="C270">
        <v>347</v>
      </c>
      <c r="D270" t="s">
        <v>79</v>
      </c>
      <c r="E270" t="s">
        <v>129</v>
      </c>
      <c r="F270" t="s">
        <v>82</v>
      </c>
      <c r="H270">
        <v>45</v>
      </c>
      <c r="I270">
        <v>35</v>
      </c>
      <c r="J270">
        <v>85</v>
      </c>
      <c r="K270">
        <v>42</v>
      </c>
      <c r="L270">
        <v>124.95</v>
      </c>
      <c r="M270">
        <v>39.950000000000003</v>
      </c>
      <c r="R270">
        <v>11</v>
      </c>
      <c r="S270">
        <v>11</v>
      </c>
      <c r="T270">
        <v>11</v>
      </c>
      <c r="U270">
        <v>11</v>
      </c>
      <c r="V270">
        <v>11</v>
      </c>
      <c r="W270">
        <v>11</v>
      </c>
      <c r="X270">
        <v>0</v>
      </c>
      <c r="Y270">
        <v>32</v>
      </c>
      <c r="AB270">
        <f t="shared" si="21"/>
        <v>33</v>
      </c>
      <c r="AC270">
        <f t="shared" si="22"/>
        <v>65</v>
      </c>
      <c r="AD270">
        <f t="shared" si="20"/>
        <v>50.769230769230766</v>
      </c>
      <c r="AE270">
        <v>3</v>
      </c>
      <c r="AF270">
        <v>18</v>
      </c>
      <c r="AG270">
        <v>6</v>
      </c>
      <c r="AH270">
        <v>16</v>
      </c>
      <c r="AI270">
        <v>6</v>
      </c>
      <c r="AJ270">
        <v>16</v>
      </c>
      <c r="AK270">
        <v>0</v>
      </c>
      <c r="AL270">
        <v>18</v>
      </c>
      <c r="AO270">
        <f t="shared" si="16"/>
        <v>15</v>
      </c>
      <c r="AP270">
        <f t="shared" si="17"/>
        <v>68</v>
      </c>
      <c r="AQ270">
        <f t="shared" si="13"/>
        <v>22.058823529411764</v>
      </c>
    </row>
    <row r="271" spans="1:43" ht="15.75" customHeight="1" x14ac:dyDescent="0.25">
      <c r="A271" s="1">
        <v>42399</v>
      </c>
      <c r="B271">
        <v>50</v>
      </c>
      <c r="C271">
        <v>348</v>
      </c>
      <c r="D271" t="s">
        <v>211</v>
      </c>
      <c r="E271">
        <v>40903</v>
      </c>
      <c r="F271" t="s">
        <v>211</v>
      </c>
      <c r="H271">
        <v>60</v>
      </c>
      <c r="I271">
        <v>35</v>
      </c>
      <c r="J271">
        <v>85</v>
      </c>
      <c r="K271">
        <v>42.5</v>
      </c>
      <c r="L271">
        <v>126.43</v>
      </c>
      <c r="M271">
        <v>41.43</v>
      </c>
      <c r="R271">
        <v>18</v>
      </c>
      <c r="S271">
        <v>18</v>
      </c>
      <c r="T271">
        <v>18</v>
      </c>
      <c r="U271">
        <v>18</v>
      </c>
      <c r="V271">
        <v>18</v>
      </c>
      <c r="W271">
        <v>18</v>
      </c>
      <c r="X271">
        <v>0</v>
      </c>
      <c r="Y271">
        <v>12</v>
      </c>
      <c r="AB271">
        <f t="shared" si="21"/>
        <v>54</v>
      </c>
      <c r="AC271">
        <f t="shared" si="22"/>
        <v>66</v>
      </c>
      <c r="AD271">
        <f t="shared" si="20"/>
        <v>81.818181818181827</v>
      </c>
      <c r="AE271">
        <v>7</v>
      </c>
      <c r="AF271">
        <v>19</v>
      </c>
      <c r="AG271">
        <v>4</v>
      </c>
      <c r="AH271">
        <v>18</v>
      </c>
      <c r="AI271">
        <v>8</v>
      </c>
      <c r="AJ271">
        <v>18</v>
      </c>
      <c r="AK271">
        <v>0</v>
      </c>
      <c r="AL271">
        <v>11</v>
      </c>
      <c r="AO271">
        <f t="shared" si="16"/>
        <v>19</v>
      </c>
      <c r="AP271">
        <f t="shared" si="17"/>
        <v>66</v>
      </c>
      <c r="AQ271">
        <f t="shared" si="13"/>
        <v>28.787878787878789</v>
      </c>
    </row>
    <row r="272" spans="1:43" ht="15.75" customHeight="1" x14ac:dyDescent="0.25">
      <c r="A272" s="1">
        <v>42399</v>
      </c>
      <c r="B272">
        <v>50</v>
      </c>
      <c r="C272">
        <v>349</v>
      </c>
      <c r="D272" t="s">
        <v>110</v>
      </c>
      <c r="E272" t="s">
        <v>133</v>
      </c>
      <c r="F272" t="s">
        <v>112</v>
      </c>
      <c r="H272">
        <v>65</v>
      </c>
      <c r="I272">
        <v>40</v>
      </c>
      <c r="J272">
        <v>85</v>
      </c>
      <c r="K272">
        <v>45.5</v>
      </c>
      <c r="L272">
        <v>154</v>
      </c>
      <c r="M272">
        <v>69</v>
      </c>
      <c r="R272">
        <v>12</v>
      </c>
      <c r="S272">
        <v>12</v>
      </c>
      <c r="T272">
        <v>11</v>
      </c>
      <c r="U272">
        <v>11</v>
      </c>
      <c r="V272">
        <v>11</v>
      </c>
      <c r="W272">
        <v>11</v>
      </c>
      <c r="X272">
        <v>0</v>
      </c>
      <c r="Y272">
        <v>33</v>
      </c>
      <c r="AB272">
        <f t="shared" si="21"/>
        <v>34</v>
      </c>
      <c r="AC272">
        <f t="shared" si="22"/>
        <v>67</v>
      </c>
      <c r="AD272">
        <f t="shared" si="20"/>
        <v>50.746268656716417</v>
      </c>
      <c r="AE272">
        <v>2</v>
      </c>
      <c r="AF272">
        <v>12</v>
      </c>
      <c r="AG272">
        <v>2</v>
      </c>
      <c r="AH272">
        <v>12</v>
      </c>
      <c r="AI272">
        <v>2</v>
      </c>
      <c r="AJ272">
        <v>11</v>
      </c>
      <c r="AK272">
        <v>0</v>
      </c>
      <c r="AL272">
        <v>33</v>
      </c>
      <c r="AO272">
        <f t="shared" si="16"/>
        <v>6</v>
      </c>
      <c r="AP272">
        <f t="shared" si="17"/>
        <v>68</v>
      </c>
      <c r="AQ272">
        <f t="shared" si="13"/>
        <v>8.8235294117647065</v>
      </c>
    </row>
    <row r="273" spans="1:43" ht="15.75" customHeight="1" x14ac:dyDescent="0.25">
      <c r="A273" s="1">
        <v>42399</v>
      </c>
      <c r="B273">
        <v>50</v>
      </c>
      <c r="C273">
        <v>350</v>
      </c>
      <c r="D273" t="s">
        <v>76</v>
      </c>
      <c r="E273" t="s">
        <v>126</v>
      </c>
      <c r="F273" t="s">
        <v>78</v>
      </c>
      <c r="H273">
        <v>45</v>
      </c>
      <c r="I273">
        <v>55</v>
      </c>
      <c r="J273">
        <v>85</v>
      </c>
      <c r="K273">
        <v>15.5</v>
      </c>
      <c r="L273">
        <v>72</v>
      </c>
      <c r="M273" t="s">
        <v>63</v>
      </c>
      <c r="R273">
        <v>15</v>
      </c>
      <c r="S273">
        <v>15</v>
      </c>
      <c r="T273">
        <v>15</v>
      </c>
      <c r="U273">
        <v>15</v>
      </c>
      <c r="V273">
        <v>15</v>
      </c>
      <c r="W273">
        <v>15</v>
      </c>
      <c r="X273">
        <v>0</v>
      </c>
      <c r="Y273">
        <v>20</v>
      </c>
      <c r="AB273">
        <f t="shared" si="21"/>
        <v>45</v>
      </c>
      <c r="AC273">
        <f t="shared" si="22"/>
        <v>65</v>
      </c>
      <c r="AD273">
        <f t="shared" si="20"/>
        <v>69.230769230769226</v>
      </c>
      <c r="AE273">
        <v>5</v>
      </c>
      <c r="AF273">
        <v>15</v>
      </c>
      <c r="AG273">
        <v>3</v>
      </c>
      <c r="AH273">
        <v>15</v>
      </c>
      <c r="AI273">
        <v>5</v>
      </c>
      <c r="AJ273">
        <v>15</v>
      </c>
      <c r="AK273">
        <v>0</v>
      </c>
      <c r="AL273">
        <v>20</v>
      </c>
      <c r="AO273">
        <f t="shared" si="16"/>
        <v>13</v>
      </c>
      <c r="AP273">
        <f t="shared" si="17"/>
        <v>65</v>
      </c>
      <c r="AQ273">
        <f t="shared" si="13"/>
        <v>20</v>
      </c>
    </row>
    <row r="274" spans="1:43" ht="15.75" customHeight="1" x14ac:dyDescent="0.25">
      <c r="A274" s="1">
        <v>42399</v>
      </c>
      <c r="B274">
        <v>50</v>
      </c>
      <c r="C274">
        <v>351</v>
      </c>
      <c r="D274">
        <v>2416</v>
      </c>
      <c r="E274">
        <v>20802</v>
      </c>
      <c r="F274" t="s">
        <v>212</v>
      </c>
      <c r="H274">
        <v>70</v>
      </c>
      <c r="I274">
        <v>50</v>
      </c>
      <c r="J274">
        <v>85</v>
      </c>
      <c r="K274">
        <v>22.5</v>
      </c>
      <c r="L274">
        <v>93</v>
      </c>
      <c r="M274">
        <v>8.5</v>
      </c>
      <c r="R274">
        <v>17</v>
      </c>
      <c r="S274">
        <v>17</v>
      </c>
      <c r="T274">
        <v>17</v>
      </c>
      <c r="U274">
        <v>17</v>
      </c>
      <c r="V274">
        <v>16</v>
      </c>
      <c r="W274">
        <v>16</v>
      </c>
      <c r="X274">
        <v>0</v>
      </c>
      <c r="Y274">
        <v>13</v>
      </c>
      <c r="AB274">
        <f t="shared" si="21"/>
        <v>50</v>
      </c>
      <c r="AC274">
        <f t="shared" si="22"/>
        <v>63</v>
      </c>
      <c r="AD274">
        <f t="shared" si="20"/>
        <v>79.365079365079367</v>
      </c>
      <c r="AE274">
        <v>5</v>
      </c>
      <c r="AF274">
        <v>15</v>
      </c>
      <c r="AG274">
        <v>2</v>
      </c>
      <c r="AH274">
        <v>15</v>
      </c>
      <c r="AI274">
        <v>5</v>
      </c>
      <c r="AJ274">
        <v>16</v>
      </c>
      <c r="AK274">
        <v>0</v>
      </c>
      <c r="AL274">
        <v>13</v>
      </c>
      <c r="AO274">
        <f t="shared" si="16"/>
        <v>12</v>
      </c>
      <c r="AP274">
        <f t="shared" si="17"/>
        <v>59</v>
      </c>
      <c r="AQ274">
        <f t="shared" si="13"/>
        <v>20.33898305084746</v>
      </c>
    </row>
    <row r="275" spans="1:43" ht="15.75" customHeight="1" x14ac:dyDescent="0.25">
      <c r="A275" s="1">
        <v>42399</v>
      </c>
      <c r="B275">
        <v>50</v>
      </c>
      <c r="C275">
        <v>352</v>
      </c>
      <c r="D275" t="s">
        <v>122</v>
      </c>
      <c r="E275" t="s">
        <v>125</v>
      </c>
      <c r="F275" t="s">
        <v>151</v>
      </c>
      <c r="H275">
        <v>55</v>
      </c>
      <c r="I275">
        <v>45</v>
      </c>
      <c r="J275">
        <v>85</v>
      </c>
      <c r="K275">
        <v>23.5</v>
      </c>
      <c r="L275">
        <v>89.8</v>
      </c>
      <c r="M275">
        <v>4.8</v>
      </c>
      <c r="R275">
        <v>12</v>
      </c>
      <c r="S275">
        <v>12</v>
      </c>
      <c r="T275">
        <v>12</v>
      </c>
      <c r="U275">
        <v>12</v>
      </c>
      <c r="V275">
        <v>12</v>
      </c>
      <c r="W275">
        <v>12</v>
      </c>
      <c r="X275">
        <v>0</v>
      </c>
      <c r="Y275">
        <v>24</v>
      </c>
      <c r="AB275">
        <f t="shared" si="21"/>
        <v>36</v>
      </c>
      <c r="AC275">
        <f t="shared" si="22"/>
        <v>60</v>
      </c>
      <c r="AD275">
        <f t="shared" si="20"/>
        <v>60</v>
      </c>
      <c r="AE275">
        <v>4</v>
      </c>
      <c r="AF275">
        <v>12</v>
      </c>
      <c r="AG275">
        <v>1</v>
      </c>
      <c r="AH275">
        <v>12</v>
      </c>
      <c r="AI275">
        <v>2</v>
      </c>
      <c r="AJ275">
        <v>12</v>
      </c>
      <c r="AK275">
        <v>0</v>
      </c>
      <c r="AL275">
        <v>24</v>
      </c>
      <c r="AO275">
        <f t="shared" si="16"/>
        <v>7</v>
      </c>
      <c r="AP275">
        <f t="shared" si="17"/>
        <v>60</v>
      </c>
      <c r="AQ275">
        <f t="shared" si="13"/>
        <v>11.666666666666666</v>
      </c>
    </row>
    <row r="276" spans="1:43" ht="15.75" customHeight="1" x14ac:dyDescent="0.25">
      <c r="A276" s="1">
        <v>42399</v>
      </c>
      <c r="B276">
        <v>50</v>
      </c>
      <c r="C276">
        <v>353</v>
      </c>
      <c r="D276" t="s">
        <v>138</v>
      </c>
      <c r="E276" t="s">
        <v>139</v>
      </c>
      <c r="F276" t="s">
        <v>213</v>
      </c>
      <c r="H276">
        <v>65</v>
      </c>
      <c r="I276">
        <v>40</v>
      </c>
      <c r="J276">
        <v>85</v>
      </c>
      <c r="K276">
        <v>34.5</v>
      </c>
      <c r="L276">
        <v>117.3</v>
      </c>
      <c r="M276">
        <v>32.299999999999997</v>
      </c>
      <c r="R276">
        <v>17</v>
      </c>
      <c r="S276">
        <v>17</v>
      </c>
      <c r="T276">
        <v>17</v>
      </c>
      <c r="U276">
        <v>17</v>
      </c>
      <c r="V276">
        <v>17</v>
      </c>
      <c r="W276">
        <v>17</v>
      </c>
      <c r="X276">
        <v>0</v>
      </c>
      <c r="Y276">
        <v>11</v>
      </c>
      <c r="AB276">
        <f t="shared" si="21"/>
        <v>51</v>
      </c>
      <c r="AC276">
        <f t="shared" si="22"/>
        <v>62</v>
      </c>
      <c r="AD276">
        <f t="shared" si="20"/>
        <v>82.258064516129039</v>
      </c>
      <c r="AE276">
        <v>8</v>
      </c>
      <c r="AF276">
        <v>17</v>
      </c>
      <c r="AG276">
        <v>6</v>
      </c>
      <c r="AH276">
        <v>17</v>
      </c>
      <c r="AI276">
        <v>8</v>
      </c>
      <c r="AJ276">
        <v>17</v>
      </c>
      <c r="AK276">
        <v>0</v>
      </c>
      <c r="AL276">
        <v>11</v>
      </c>
      <c r="AO276">
        <f t="shared" si="16"/>
        <v>22</v>
      </c>
      <c r="AP276">
        <f t="shared" si="17"/>
        <v>62</v>
      </c>
      <c r="AQ276">
        <f t="shared" si="13"/>
        <v>35.483870967741936</v>
      </c>
    </row>
    <row r="277" spans="1:43" ht="15.75" customHeight="1" x14ac:dyDescent="0.25">
      <c r="A277" s="1">
        <v>42399</v>
      </c>
      <c r="B277">
        <v>50</v>
      </c>
      <c r="C277">
        <v>354</v>
      </c>
      <c r="D277" t="s">
        <v>140</v>
      </c>
      <c r="E277" t="s">
        <v>109</v>
      </c>
      <c r="F277" t="s">
        <v>214</v>
      </c>
      <c r="H277">
        <v>55</v>
      </c>
      <c r="I277">
        <v>55</v>
      </c>
      <c r="J277">
        <v>85</v>
      </c>
      <c r="K277">
        <v>26.5</v>
      </c>
      <c r="L277">
        <v>123</v>
      </c>
      <c r="M277">
        <v>38</v>
      </c>
      <c r="R277">
        <v>18</v>
      </c>
      <c r="S277">
        <v>18</v>
      </c>
      <c r="T277">
        <v>18</v>
      </c>
      <c r="U277">
        <v>18</v>
      </c>
      <c r="V277">
        <v>17</v>
      </c>
      <c r="W277">
        <v>17</v>
      </c>
      <c r="X277">
        <v>0</v>
      </c>
      <c r="Y277">
        <v>16</v>
      </c>
      <c r="AB277">
        <f t="shared" si="21"/>
        <v>53</v>
      </c>
      <c r="AC277">
        <f t="shared" si="22"/>
        <v>69</v>
      </c>
      <c r="AD277">
        <f t="shared" si="20"/>
        <v>76.811594202898547</v>
      </c>
      <c r="AE277">
        <v>4</v>
      </c>
      <c r="AF277">
        <v>18</v>
      </c>
      <c r="AG277">
        <v>9</v>
      </c>
      <c r="AH277">
        <v>18</v>
      </c>
      <c r="AI277">
        <v>3</v>
      </c>
      <c r="AJ277">
        <v>17</v>
      </c>
      <c r="AK277">
        <v>0</v>
      </c>
      <c r="AL277">
        <v>16</v>
      </c>
      <c r="AO277">
        <f t="shared" si="16"/>
        <v>16</v>
      </c>
      <c r="AP277">
        <f t="shared" si="17"/>
        <v>69</v>
      </c>
      <c r="AQ277">
        <f t="shared" si="13"/>
        <v>23.188405797101449</v>
      </c>
    </row>
    <row r="278" spans="1:43" ht="15.75" customHeight="1" x14ac:dyDescent="0.25">
      <c r="A278" s="1">
        <v>42399</v>
      </c>
      <c r="B278">
        <v>50</v>
      </c>
      <c r="C278">
        <v>355</v>
      </c>
      <c r="D278" t="s">
        <v>140</v>
      </c>
      <c r="E278" t="s">
        <v>142</v>
      </c>
      <c r="F278" t="s">
        <v>214</v>
      </c>
      <c r="H278">
        <v>55</v>
      </c>
      <c r="I278">
        <v>45</v>
      </c>
      <c r="J278">
        <v>85</v>
      </c>
      <c r="K278">
        <v>36</v>
      </c>
      <c r="L278">
        <v>137</v>
      </c>
      <c r="M278">
        <v>52</v>
      </c>
      <c r="R278">
        <v>14</v>
      </c>
      <c r="S278">
        <v>14</v>
      </c>
      <c r="T278">
        <v>14</v>
      </c>
      <c r="U278">
        <v>14</v>
      </c>
      <c r="V278">
        <v>13</v>
      </c>
      <c r="W278">
        <v>13</v>
      </c>
      <c r="X278">
        <v>0</v>
      </c>
      <c r="Y278">
        <v>23</v>
      </c>
      <c r="AB278">
        <f t="shared" si="21"/>
        <v>41</v>
      </c>
      <c r="AC278">
        <f t="shared" si="22"/>
        <v>64</v>
      </c>
      <c r="AD278">
        <f t="shared" si="20"/>
        <v>64.0625</v>
      </c>
      <c r="AE278">
        <v>6</v>
      </c>
      <c r="AF278">
        <v>14</v>
      </c>
      <c r="AG278">
        <v>7</v>
      </c>
      <c r="AH278">
        <v>14</v>
      </c>
      <c r="AI278">
        <v>4</v>
      </c>
      <c r="AJ278">
        <v>13</v>
      </c>
      <c r="AK278">
        <v>0</v>
      </c>
      <c r="AL278">
        <v>23</v>
      </c>
      <c r="AO278">
        <f t="shared" si="16"/>
        <v>17</v>
      </c>
      <c r="AP278">
        <f t="shared" si="17"/>
        <v>64</v>
      </c>
      <c r="AQ278">
        <f t="shared" si="13"/>
        <v>26.5625</v>
      </c>
    </row>
    <row r="279" spans="1:43" ht="15.75" customHeight="1" x14ac:dyDescent="0.25">
      <c r="A279" s="1">
        <v>42399</v>
      </c>
      <c r="B279">
        <v>50</v>
      </c>
      <c r="C279">
        <v>356</v>
      </c>
      <c r="D279" t="s">
        <v>140</v>
      </c>
      <c r="E279" t="s">
        <v>141</v>
      </c>
      <c r="F279" t="s">
        <v>214</v>
      </c>
      <c r="H279">
        <v>45</v>
      </c>
      <c r="I279">
        <v>40</v>
      </c>
      <c r="J279">
        <v>85</v>
      </c>
      <c r="K279">
        <v>22.5</v>
      </c>
      <c r="L279">
        <v>76</v>
      </c>
      <c r="M279" t="s">
        <v>63</v>
      </c>
      <c r="R279">
        <v>15</v>
      </c>
      <c r="S279">
        <v>15</v>
      </c>
      <c r="T279">
        <v>14</v>
      </c>
      <c r="U279">
        <v>14</v>
      </c>
      <c r="V279">
        <v>14</v>
      </c>
      <c r="W279">
        <v>14</v>
      </c>
      <c r="X279">
        <v>0</v>
      </c>
      <c r="Y279">
        <v>27</v>
      </c>
      <c r="AB279">
        <f t="shared" si="21"/>
        <v>43</v>
      </c>
      <c r="AC279">
        <f t="shared" si="22"/>
        <v>70</v>
      </c>
      <c r="AD279">
        <f t="shared" si="20"/>
        <v>61.428571428571431</v>
      </c>
      <c r="AE279">
        <v>3</v>
      </c>
      <c r="AF279">
        <v>15</v>
      </c>
      <c r="AG279">
        <v>1</v>
      </c>
      <c r="AH279">
        <v>14</v>
      </c>
      <c r="AI279">
        <v>3</v>
      </c>
      <c r="AJ279">
        <v>14</v>
      </c>
      <c r="AK279">
        <v>0</v>
      </c>
      <c r="AL279">
        <v>27</v>
      </c>
      <c r="AO279">
        <f t="shared" si="16"/>
        <v>7</v>
      </c>
      <c r="AP279">
        <f t="shared" si="17"/>
        <v>70</v>
      </c>
      <c r="AQ279">
        <f t="shared" si="13"/>
        <v>10</v>
      </c>
    </row>
    <row r="280" spans="1:43" ht="15.75" customHeight="1" x14ac:dyDescent="0.25">
      <c r="A280" s="1">
        <v>42399</v>
      </c>
      <c r="B280">
        <v>50</v>
      </c>
      <c r="C280">
        <v>357</v>
      </c>
      <c r="D280" t="s">
        <v>140</v>
      </c>
      <c r="E280" t="s">
        <v>143</v>
      </c>
      <c r="F280" t="s">
        <v>214</v>
      </c>
      <c r="H280">
        <v>40</v>
      </c>
      <c r="I280">
        <v>15</v>
      </c>
      <c r="J280">
        <v>85</v>
      </c>
      <c r="K280">
        <v>21</v>
      </c>
      <c r="L280">
        <v>26</v>
      </c>
      <c r="M280" t="s">
        <v>63</v>
      </c>
      <c r="R280">
        <v>16</v>
      </c>
      <c r="S280">
        <v>16</v>
      </c>
      <c r="T280">
        <v>16</v>
      </c>
      <c r="U280">
        <v>16</v>
      </c>
      <c r="V280">
        <v>16</v>
      </c>
      <c r="W280">
        <v>16</v>
      </c>
      <c r="X280">
        <v>0</v>
      </c>
      <c r="Y280">
        <v>14</v>
      </c>
      <c r="AB280">
        <f t="shared" si="21"/>
        <v>48</v>
      </c>
      <c r="AC280">
        <f t="shared" si="22"/>
        <v>62</v>
      </c>
      <c r="AD280">
        <f t="shared" si="20"/>
        <v>77.41935483870968</v>
      </c>
      <c r="AE280">
        <v>4</v>
      </c>
      <c r="AF280">
        <v>16</v>
      </c>
      <c r="AG280">
        <v>3</v>
      </c>
      <c r="AH280">
        <v>16</v>
      </c>
      <c r="AI280">
        <v>4</v>
      </c>
      <c r="AJ280">
        <v>16</v>
      </c>
      <c r="AK280">
        <v>0</v>
      </c>
      <c r="AL280">
        <v>14</v>
      </c>
      <c r="AO280">
        <f t="shared" si="16"/>
        <v>11</v>
      </c>
      <c r="AP280">
        <f t="shared" si="17"/>
        <v>62</v>
      </c>
      <c r="AQ280">
        <f t="shared" si="13"/>
        <v>17.741935483870968</v>
      </c>
    </row>
    <row r="281" spans="1:43" ht="15.75" customHeight="1" x14ac:dyDescent="0.25">
      <c r="A281" s="1">
        <v>42399</v>
      </c>
      <c r="B281">
        <v>50</v>
      </c>
      <c r="C281">
        <v>358</v>
      </c>
      <c r="D281" t="s">
        <v>116</v>
      </c>
      <c r="E281" t="s">
        <v>117</v>
      </c>
      <c r="F281" t="s">
        <v>149</v>
      </c>
      <c r="H281">
        <v>45</v>
      </c>
      <c r="I281">
        <v>55</v>
      </c>
      <c r="J281">
        <v>85</v>
      </c>
      <c r="K281">
        <v>17.5</v>
      </c>
      <c r="L281">
        <v>81</v>
      </c>
      <c r="M281" t="s">
        <v>63</v>
      </c>
      <c r="R281">
        <v>26</v>
      </c>
      <c r="S281">
        <v>26</v>
      </c>
      <c r="T281">
        <v>26</v>
      </c>
      <c r="U281">
        <v>26</v>
      </c>
      <c r="V281">
        <v>26</v>
      </c>
      <c r="W281">
        <v>26</v>
      </c>
      <c r="X281">
        <v>0</v>
      </c>
      <c r="Y281">
        <v>10</v>
      </c>
      <c r="AB281">
        <f t="shared" si="21"/>
        <v>78</v>
      </c>
      <c r="AC281">
        <f t="shared" si="22"/>
        <v>88</v>
      </c>
      <c r="AD281">
        <f t="shared" si="20"/>
        <v>88.63636363636364</v>
      </c>
      <c r="AE281">
        <v>11</v>
      </c>
      <c r="AF281">
        <v>26</v>
      </c>
      <c r="AG281">
        <v>10</v>
      </c>
      <c r="AH281">
        <v>26</v>
      </c>
      <c r="AI281">
        <v>7</v>
      </c>
      <c r="AJ281">
        <v>26</v>
      </c>
      <c r="AK281">
        <v>0</v>
      </c>
      <c r="AL281">
        <v>10</v>
      </c>
      <c r="AO281">
        <f t="shared" si="16"/>
        <v>28</v>
      </c>
      <c r="AP281">
        <f t="shared" si="17"/>
        <v>88</v>
      </c>
      <c r="AQ281">
        <f t="shared" si="13"/>
        <v>31.818181818181817</v>
      </c>
    </row>
    <row r="282" spans="1:43" ht="15.75" customHeight="1" x14ac:dyDescent="0.25"/>
    <row r="283" spans="1:43" ht="15.75" customHeight="1" x14ac:dyDescent="0.25"/>
    <row r="284" spans="1:43" ht="15.75" customHeight="1" x14ac:dyDescent="0.25"/>
    <row r="285" spans="1:43" ht="15.75" customHeight="1" x14ac:dyDescent="0.25"/>
    <row r="286" spans="1:43" ht="15.75" customHeight="1" x14ac:dyDescent="0.25"/>
    <row r="287" spans="1:43" ht="15.75" customHeight="1" x14ac:dyDescent="0.25"/>
    <row r="288" spans="1:43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S281"/>
  <pageMargins left="0.511811024" right="0.511811024" top="0.78740157499999996" bottom="0.78740157499999996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 x14ac:dyDescent="0.25"/>
  <cols>
    <col min="1" max="1" width="10.7109375" customWidth="1"/>
    <col min="2" max="6" width="8.7109375" customWidth="1"/>
    <col min="7" max="7" width="15.42578125" customWidth="1"/>
    <col min="8" max="26" width="8.7109375" customWidth="1"/>
  </cols>
  <sheetData>
    <row r="1" spans="1:9" x14ac:dyDescent="0.25">
      <c r="A1" t="s">
        <v>74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29</v>
      </c>
      <c r="G4" t="s">
        <v>42</v>
      </c>
    </row>
    <row r="6" spans="1:9" x14ac:dyDescent="0.25">
      <c r="A6" s="1">
        <v>42399</v>
      </c>
      <c r="B6">
        <v>50</v>
      </c>
      <c r="C6">
        <v>351</v>
      </c>
      <c r="D6">
        <v>2416</v>
      </c>
      <c r="E6">
        <v>20802</v>
      </c>
      <c r="F6">
        <v>79.365079365079367</v>
      </c>
      <c r="G6">
        <v>20.33898305084746</v>
      </c>
    </row>
    <row r="8" spans="1:9" x14ac:dyDescent="0.25">
      <c r="A8" s="3">
        <v>42237</v>
      </c>
      <c r="B8" s="4">
        <v>33</v>
      </c>
      <c r="C8" s="4">
        <v>181</v>
      </c>
      <c r="D8" s="4">
        <v>2748</v>
      </c>
      <c r="E8" s="4">
        <v>2748</v>
      </c>
      <c r="F8" s="4">
        <v>83.116883116883116</v>
      </c>
      <c r="G8" s="4">
        <v>20.779220779220779</v>
      </c>
      <c r="H8" t="s">
        <v>80</v>
      </c>
    </row>
    <row r="9" spans="1:9" x14ac:dyDescent="0.25">
      <c r="A9" s="1">
        <v>42285</v>
      </c>
      <c r="B9">
        <v>40</v>
      </c>
      <c r="C9">
        <v>246</v>
      </c>
      <c r="D9">
        <v>2748</v>
      </c>
      <c r="E9">
        <v>2748</v>
      </c>
      <c r="F9">
        <v>75.714285714285708</v>
      </c>
      <c r="G9">
        <v>25.714285714285712</v>
      </c>
    </row>
    <row r="10" spans="1:9" x14ac:dyDescent="0.25">
      <c r="A10" s="1">
        <v>42399</v>
      </c>
      <c r="B10">
        <v>50</v>
      </c>
      <c r="C10">
        <v>343</v>
      </c>
      <c r="D10">
        <v>2748</v>
      </c>
      <c r="E10">
        <v>2748</v>
      </c>
      <c r="F10">
        <v>59.701492537313428</v>
      </c>
      <c r="G10">
        <v>22.388059701492537</v>
      </c>
    </row>
    <row r="11" spans="1:9" x14ac:dyDescent="0.25">
      <c r="A11" s="3">
        <v>42378</v>
      </c>
      <c r="B11" s="4">
        <v>47</v>
      </c>
      <c r="C11" s="4">
        <v>317</v>
      </c>
      <c r="D11" s="4" t="s">
        <v>84</v>
      </c>
      <c r="E11" s="4">
        <v>2748</v>
      </c>
      <c r="F11" s="4">
        <v>71.875</v>
      </c>
      <c r="G11" s="4">
        <v>10.9375</v>
      </c>
      <c r="I11" t="s">
        <v>80</v>
      </c>
    </row>
    <row r="12" spans="1:9" x14ac:dyDescent="0.25">
      <c r="A12" s="1">
        <v>42392</v>
      </c>
      <c r="B12">
        <v>49</v>
      </c>
      <c r="C12">
        <v>336</v>
      </c>
      <c r="D12" t="s">
        <v>84</v>
      </c>
      <c r="E12">
        <v>2748</v>
      </c>
      <c r="F12">
        <v>69.696969696969703</v>
      </c>
      <c r="G12">
        <v>27.27272727272727</v>
      </c>
    </row>
    <row r="14" spans="1:9" x14ac:dyDescent="0.25">
      <c r="A14" s="1">
        <v>42258</v>
      </c>
      <c r="B14">
        <v>35</v>
      </c>
      <c r="C14">
        <v>198</v>
      </c>
      <c r="D14" t="s">
        <v>64</v>
      </c>
      <c r="E14">
        <v>150213</v>
      </c>
      <c r="F14">
        <v>49.350649350649348</v>
      </c>
      <c r="G14">
        <v>18.181818181818183</v>
      </c>
    </row>
    <row r="15" spans="1:9" x14ac:dyDescent="0.25">
      <c r="A15" s="1">
        <v>42262</v>
      </c>
      <c r="B15">
        <v>36</v>
      </c>
      <c r="C15">
        <v>209</v>
      </c>
      <c r="D15" t="s">
        <v>64</v>
      </c>
      <c r="E15">
        <v>150213</v>
      </c>
      <c r="F15">
        <v>68.493150684931507</v>
      </c>
      <c r="G15">
        <v>20.833333333333336</v>
      </c>
    </row>
    <row r="16" spans="1:9" x14ac:dyDescent="0.25">
      <c r="A16" s="1">
        <v>42264</v>
      </c>
      <c r="B16">
        <v>37</v>
      </c>
      <c r="C16">
        <v>218</v>
      </c>
      <c r="D16" t="s">
        <v>64</v>
      </c>
      <c r="E16">
        <v>150213</v>
      </c>
      <c r="F16">
        <v>60.606060606060609</v>
      </c>
      <c r="G16">
        <v>12.121212121212121</v>
      </c>
    </row>
    <row r="17" spans="1:7" x14ac:dyDescent="0.25">
      <c r="A17" s="1">
        <v>42378</v>
      </c>
      <c r="B17">
        <v>47</v>
      </c>
      <c r="C17">
        <v>316</v>
      </c>
      <c r="D17" t="s">
        <v>64</v>
      </c>
      <c r="E17">
        <v>150213</v>
      </c>
      <c r="F17">
        <v>75.862068965517238</v>
      </c>
      <c r="G17">
        <v>14.035087719298245</v>
      </c>
    </row>
    <row r="18" spans="1:7" x14ac:dyDescent="0.25">
      <c r="A18" s="1">
        <v>42399</v>
      </c>
      <c r="B18">
        <v>50</v>
      </c>
      <c r="C18">
        <v>340</v>
      </c>
      <c r="D18" t="s">
        <v>64</v>
      </c>
      <c r="E18">
        <v>150213</v>
      </c>
      <c r="F18">
        <v>70.588235294117652</v>
      </c>
      <c r="G18">
        <v>1.4925373134328357</v>
      </c>
    </row>
    <row r="20" spans="1:7" x14ac:dyDescent="0.25">
      <c r="A20" s="1">
        <v>42244</v>
      </c>
      <c r="B20">
        <v>34</v>
      </c>
      <c r="C20">
        <v>195</v>
      </c>
      <c r="D20" t="s">
        <v>89</v>
      </c>
      <c r="E20">
        <v>101011</v>
      </c>
      <c r="F20">
        <v>73.972602739726028</v>
      </c>
      <c r="G20">
        <v>16.43835616438356</v>
      </c>
    </row>
    <row r="21" spans="1:7" ht="15.75" customHeight="1" x14ac:dyDescent="0.25">
      <c r="A21" s="1">
        <v>42258</v>
      </c>
      <c r="B21">
        <v>35</v>
      </c>
      <c r="C21">
        <v>199</v>
      </c>
      <c r="D21" t="s">
        <v>89</v>
      </c>
      <c r="E21">
        <v>101011</v>
      </c>
      <c r="F21">
        <v>73.333333333333329</v>
      </c>
      <c r="G21">
        <v>26.666666666666668</v>
      </c>
    </row>
    <row r="22" spans="1:7" ht="15.75" customHeight="1" x14ac:dyDescent="0.25">
      <c r="A22" s="1">
        <v>42264</v>
      </c>
      <c r="B22">
        <v>37</v>
      </c>
      <c r="C22">
        <v>217</v>
      </c>
      <c r="D22" t="s">
        <v>89</v>
      </c>
      <c r="E22">
        <v>101011</v>
      </c>
      <c r="F22">
        <v>72.727272727272734</v>
      </c>
      <c r="G22">
        <v>20.588235294117645</v>
      </c>
    </row>
    <row r="23" spans="1:7" ht="15.75" customHeight="1" x14ac:dyDescent="0.25"/>
    <row r="24" spans="1:7" ht="15.75" customHeight="1" x14ac:dyDescent="0.25"/>
    <row r="25" spans="1:7" ht="15.75" customHeight="1" x14ac:dyDescent="0.25">
      <c r="A25" s="1">
        <v>42297</v>
      </c>
      <c r="B25">
        <v>41</v>
      </c>
      <c r="C25">
        <v>256</v>
      </c>
      <c r="D25" t="s">
        <v>90</v>
      </c>
      <c r="E25" t="s">
        <v>91</v>
      </c>
      <c r="F25">
        <v>70.370370370370367</v>
      </c>
      <c r="G25">
        <v>27.27272727272727</v>
      </c>
    </row>
    <row r="26" spans="1:7" ht="15.75" customHeight="1" x14ac:dyDescent="0.25"/>
    <row r="27" spans="1:7" ht="15.75" customHeight="1" x14ac:dyDescent="0.25">
      <c r="A27" s="1">
        <v>42227</v>
      </c>
      <c r="B27">
        <v>30</v>
      </c>
      <c r="C27">
        <v>164</v>
      </c>
      <c r="D27" t="s">
        <v>90</v>
      </c>
      <c r="E27" t="s">
        <v>92</v>
      </c>
      <c r="F27">
        <v>70.886075949367083</v>
      </c>
      <c r="G27">
        <v>10.126582278481013</v>
      </c>
    </row>
    <row r="28" spans="1:7" ht="15.75" customHeight="1" x14ac:dyDescent="0.25">
      <c r="A28" s="1">
        <v>42237</v>
      </c>
      <c r="B28">
        <v>33</v>
      </c>
      <c r="C28">
        <v>188</v>
      </c>
      <c r="D28" t="s">
        <v>90</v>
      </c>
      <c r="E28" t="s">
        <v>92</v>
      </c>
      <c r="F28">
        <v>79.487179487179489</v>
      </c>
      <c r="G28">
        <v>12.820512820512819</v>
      </c>
    </row>
    <row r="29" spans="1:7" ht="15.75" customHeight="1" x14ac:dyDescent="0.25">
      <c r="A29" s="1">
        <v>42264</v>
      </c>
      <c r="B29">
        <v>37</v>
      </c>
      <c r="C29">
        <v>223</v>
      </c>
      <c r="D29" t="s">
        <v>90</v>
      </c>
      <c r="E29" t="s">
        <v>92</v>
      </c>
      <c r="F29">
        <v>82.191780821917803</v>
      </c>
      <c r="G29">
        <v>16.43835616438356</v>
      </c>
    </row>
    <row r="30" spans="1:7" ht="15.75" customHeight="1" x14ac:dyDescent="0.25"/>
    <row r="31" spans="1:7" ht="15.75" customHeight="1" x14ac:dyDescent="0.25">
      <c r="A31" s="1">
        <v>42237</v>
      </c>
      <c r="B31">
        <v>33</v>
      </c>
      <c r="C31">
        <v>190</v>
      </c>
      <c r="D31" t="s">
        <v>90</v>
      </c>
      <c r="E31" t="s">
        <v>93</v>
      </c>
      <c r="F31">
        <v>80.952380952380949</v>
      </c>
      <c r="G31">
        <v>23.809523809523807</v>
      </c>
    </row>
    <row r="32" spans="1:7" ht="15.75" customHeight="1" x14ac:dyDescent="0.25">
      <c r="A32" s="1">
        <v>42258</v>
      </c>
      <c r="B32">
        <v>35</v>
      </c>
      <c r="C32">
        <v>201</v>
      </c>
      <c r="D32" t="s">
        <v>90</v>
      </c>
      <c r="E32" t="s">
        <v>93</v>
      </c>
      <c r="F32">
        <v>63.636363636363633</v>
      </c>
      <c r="G32">
        <v>22.077922077922079</v>
      </c>
    </row>
    <row r="33" spans="1:7" ht="15.75" customHeight="1" x14ac:dyDescent="0.25">
      <c r="A33" s="1">
        <v>42297</v>
      </c>
      <c r="B33">
        <v>41</v>
      </c>
      <c r="C33">
        <v>257</v>
      </c>
      <c r="D33" t="s">
        <v>90</v>
      </c>
      <c r="E33" t="s">
        <v>93</v>
      </c>
      <c r="F33">
        <v>79.729729729729726</v>
      </c>
      <c r="G33">
        <v>25.333333333333336</v>
      </c>
    </row>
    <row r="34" spans="1:7" ht="15.75" customHeight="1" x14ac:dyDescent="0.25"/>
    <row r="35" spans="1:7" ht="15.75" customHeight="1" x14ac:dyDescent="0.25">
      <c r="A35" s="1">
        <v>42244</v>
      </c>
      <c r="B35">
        <v>34</v>
      </c>
      <c r="C35">
        <v>194</v>
      </c>
      <c r="D35" t="s">
        <v>90</v>
      </c>
      <c r="E35" t="s">
        <v>98</v>
      </c>
      <c r="F35">
        <v>72.340425531914903</v>
      </c>
      <c r="G35">
        <v>22.340425531914892</v>
      </c>
    </row>
    <row r="36" spans="1:7" ht="15.75" customHeight="1" x14ac:dyDescent="0.25">
      <c r="A36" s="1">
        <v>42264</v>
      </c>
      <c r="B36">
        <v>37</v>
      </c>
      <c r="C36">
        <v>224</v>
      </c>
      <c r="D36" t="s">
        <v>90</v>
      </c>
      <c r="E36" t="s">
        <v>98</v>
      </c>
      <c r="F36">
        <v>72.151898734177209</v>
      </c>
      <c r="G36">
        <v>7.59493670886076</v>
      </c>
    </row>
    <row r="37" spans="1:7" ht="15.75" customHeight="1" x14ac:dyDescent="0.25"/>
    <row r="38" spans="1:7" ht="15.75" customHeight="1" x14ac:dyDescent="0.25">
      <c r="A38" s="1">
        <v>42278</v>
      </c>
      <c r="B38">
        <v>38</v>
      </c>
      <c r="C38">
        <v>228</v>
      </c>
      <c r="D38" t="s">
        <v>85</v>
      </c>
      <c r="E38" t="s">
        <v>99</v>
      </c>
      <c r="F38">
        <v>81.818181818181827</v>
      </c>
      <c r="G38">
        <v>33.766233766233768</v>
      </c>
    </row>
    <row r="39" spans="1:7" ht="15.75" customHeight="1" x14ac:dyDescent="0.25">
      <c r="A39" s="1">
        <v>42283</v>
      </c>
      <c r="B39">
        <v>39</v>
      </c>
      <c r="C39">
        <v>237</v>
      </c>
      <c r="D39" t="s">
        <v>85</v>
      </c>
      <c r="E39" t="s">
        <v>99</v>
      </c>
      <c r="F39">
        <v>81.944444444444443</v>
      </c>
      <c r="G39">
        <v>36.111111111111107</v>
      </c>
    </row>
    <row r="40" spans="1:7" ht="15.75" customHeight="1" x14ac:dyDescent="0.25">
      <c r="A40" s="1">
        <v>42306</v>
      </c>
      <c r="B40">
        <v>42</v>
      </c>
      <c r="C40">
        <v>268</v>
      </c>
      <c r="D40" t="s">
        <v>85</v>
      </c>
      <c r="E40" t="s">
        <v>99</v>
      </c>
      <c r="F40">
        <v>77.941176470588232</v>
      </c>
      <c r="G40">
        <v>37.313432835820898</v>
      </c>
    </row>
    <row r="41" spans="1:7" ht="15.75" customHeight="1" x14ac:dyDescent="0.25"/>
    <row r="42" spans="1:7" ht="15.75" customHeight="1" x14ac:dyDescent="0.25">
      <c r="A42" s="1">
        <v>42297</v>
      </c>
      <c r="B42">
        <v>41</v>
      </c>
      <c r="C42">
        <v>249</v>
      </c>
      <c r="D42" t="s">
        <v>85</v>
      </c>
      <c r="E42" t="s">
        <v>100</v>
      </c>
      <c r="F42">
        <v>80.281690140845072</v>
      </c>
      <c r="G42">
        <v>34.246575342465754</v>
      </c>
    </row>
    <row r="43" spans="1:7" ht="15.75" customHeight="1" x14ac:dyDescent="0.25">
      <c r="A43" s="1">
        <v>42306</v>
      </c>
      <c r="B43">
        <v>42</v>
      </c>
      <c r="C43">
        <v>266</v>
      </c>
      <c r="D43" t="s">
        <v>85</v>
      </c>
      <c r="E43" t="s">
        <v>100</v>
      </c>
      <c r="F43">
        <v>80.821917808219183</v>
      </c>
      <c r="G43">
        <v>31.944444444444443</v>
      </c>
    </row>
    <row r="44" spans="1:7" ht="15.75" customHeight="1" x14ac:dyDescent="0.25">
      <c r="A44" s="1">
        <v>42327</v>
      </c>
      <c r="B44">
        <v>43</v>
      </c>
      <c r="C44">
        <v>273</v>
      </c>
      <c r="D44" t="s">
        <v>85</v>
      </c>
      <c r="E44" t="s">
        <v>100</v>
      </c>
      <c r="F44">
        <v>90.140845070422543</v>
      </c>
      <c r="G44">
        <v>43.661971830985912</v>
      </c>
    </row>
    <row r="45" spans="1:7" ht="15.75" customHeight="1" x14ac:dyDescent="0.25">
      <c r="A45" s="3">
        <v>42376</v>
      </c>
      <c r="B45" s="4">
        <v>46</v>
      </c>
      <c r="C45" s="4">
        <v>297</v>
      </c>
      <c r="D45" s="4" t="s">
        <v>85</v>
      </c>
      <c r="E45" s="4" t="s">
        <v>100</v>
      </c>
      <c r="F45" s="4">
        <v>94.029850746268664</v>
      </c>
      <c r="G45" s="4">
        <v>40.298507462686565</v>
      </c>
    </row>
    <row r="46" spans="1:7" ht="15.75" customHeight="1" x14ac:dyDescent="0.25">
      <c r="A46" s="1">
        <v>42378</v>
      </c>
      <c r="B46">
        <v>47</v>
      </c>
      <c r="C46">
        <v>310</v>
      </c>
      <c r="D46" t="s">
        <v>85</v>
      </c>
      <c r="E46" t="s">
        <v>100</v>
      </c>
      <c r="F46">
        <v>77.611940298507463</v>
      </c>
      <c r="G46">
        <v>29.850746268656714</v>
      </c>
    </row>
    <row r="47" spans="1:7" ht="15.75" customHeight="1" x14ac:dyDescent="0.25">
      <c r="A47" s="1">
        <v>42381</v>
      </c>
      <c r="B47">
        <v>48</v>
      </c>
      <c r="C47">
        <v>322</v>
      </c>
      <c r="D47" t="s">
        <v>85</v>
      </c>
      <c r="E47" t="s">
        <v>100</v>
      </c>
      <c r="F47">
        <v>75</v>
      </c>
      <c r="G47">
        <v>26.865671641791046</v>
      </c>
    </row>
    <row r="48" spans="1:7" ht="15.75" customHeight="1" x14ac:dyDescent="0.25"/>
    <row r="49" spans="1:7" ht="15.75" customHeight="1" x14ac:dyDescent="0.25">
      <c r="A49" s="1">
        <v>42297</v>
      </c>
      <c r="B49">
        <v>41</v>
      </c>
      <c r="C49">
        <v>253</v>
      </c>
      <c r="D49" t="s">
        <v>85</v>
      </c>
      <c r="E49" t="s">
        <v>103</v>
      </c>
      <c r="F49">
        <v>76.623376623376629</v>
      </c>
      <c r="G49">
        <v>30.263157894736842</v>
      </c>
    </row>
    <row r="50" spans="1:7" ht="15.75" customHeight="1" x14ac:dyDescent="0.25">
      <c r="A50" s="1">
        <v>42306</v>
      </c>
      <c r="B50">
        <v>42</v>
      </c>
      <c r="C50">
        <v>267</v>
      </c>
      <c r="D50" t="s">
        <v>85</v>
      </c>
      <c r="E50" t="s">
        <v>103</v>
      </c>
      <c r="F50">
        <v>80</v>
      </c>
      <c r="G50">
        <v>18.571428571428573</v>
      </c>
    </row>
    <row r="51" spans="1:7" ht="15.75" customHeight="1" x14ac:dyDescent="0.25">
      <c r="A51" s="1">
        <v>42327</v>
      </c>
      <c r="B51">
        <v>43</v>
      </c>
      <c r="C51">
        <v>272</v>
      </c>
      <c r="D51" t="s">
        <v>85</v>
      </c>
      <c r="E51" t="s">
        <v>103</v>
      </c>
      <c r="F51">
        <v>84.285714285714292</v>
      </c>
      <c r="G51">
        <v>27.142857142857142</v>
      </c>
    </row>
    <row r="52" spans="1:7" ht="15.75" customHeight="1" x14ac:dyDescent="0.25">
      <c r="A52" s="3">
        <v>42376</v>
      </c>
      <c r="B52" s="4">
        <v>46</v>
      </c>
      <c r="C52" s="4">
        <v>298</v>
      </c>
      <c r="D52" s="4" t="s">
        <v>85</v>
      </c>
      <c r="E52" s="4" t="s">
        <v>103</v>
      </c>
      <c r="F52" s="4">
        <v>81.967213114754102</v>
      </c>
      <c r="G52" s="4">
        <v>24.590163934426229</v>
      </c>
    </row>
    <row r="53" spans="1:7" ht="15.75" customHeight="1" x14ac:dyDescent="0.25">
      <c r="A53" s="1">
        <v>42378</v>
      </c>
      <c r="B53">
        <v>47</v>
      </c>
      <c r="C53">
        <v>308</v>
      </c>
      <c r="D53" t="s">
        <v>85</v>
      </c>
      <c r="E53" t="s">
        <v>103</v>
      </c>
      <c r="F53">
        <v>77.777777777777786</v>
      </c>
      <c r="G53">
        <v>25.396825396825395</v>
      </c>
    </row>
    <row r="54" spans="1:7" ht="15.75" customHeight="1" x14ac:dyDescent="0.25">
      <c r="A54" s="1">
        <v>42381</v>
      </c>
      <c r="B54">
        <v>48</v>
      </c>
      <c r="C54">
        <v>321</v>
      </c>
      <c r="D54" t="s">
        <v>85</v>
      </c>
      <c r="E54" t="s">
        <v>103</v>
      </c>
      <c r="F54">
        <v>67.164179104477611</v>
      </c>
      <c r="G54">
        <v>26.865671641791046</v>
      </c>
    </row>
    <row r="55" spans="1:7" ht="15.75" customHeight="1" x14ac:dyDescent="0.25"/>
    <row r="56" spans="1:7" ht="15.75" customHeight="1" x14ac:dyDescent="0.25">
      <c r="A56" s="1">
        <v>42237</v>
      </c>
      <c r="B56">
        <v>33</v>
      </c>
      <c r="C56">
        <v>182</v>
      </c>
      <c r="D56" t="s">
        <v>85</v>
      </c>
      <c r="E56" t="s">
        <v>86</v>
      </c>
      <c r="F56">
        <v>81.707317073170728</v>
      </c>
      <c r="G56">
        <v>25.609756097560975</v>
      </c>
    </row>
    <row r="57" spans="1:7" ht="15.75" customHeight="1" x14ac:dyDescent="0.25">
      <c r="A57" s="1">
        <v>42278</v>
      </c>
      <c r="B57">
        <v>38</v>
      </c>
      <c r="C57">
        <v>229</v>
      </c>
      <c r="D57" t="s">
        <v>85</v>
      </c>
      <c r="E57" t="s">
        <v>86</v>
      </c>
      <c r="F57">
        <v>87.341772151898738</v>
      </c>
      <c r="G57">
        <v>39.24050632911392</v>
      </c>
    </row>
    <row r="58" spans="1:7" ht="15.75" customHeight="1" x14ac:dyDescent="0.25">
      <c r="A58" s="1">
        <v>42283</v>
      </c>
      <c r="B58">
        <v>39</v>
      </c>
      <c r="C58">
        <v>238</v>
      </c>
      <c r="D58" t="s">
        <v>85</v>
      </c>
      <c r="E58" t="s">
        <v>86</v>
      </c>
      <c r="F58">
        <v>86.666666666666671</v>
      </c>
      <c r="G58">
        <v>36.986301369863014</v>
      </c>
    </row>
    <row r="59" spans="1:7" ht="15.75" customHeight="1" x14ac:dyDescent="0.25"/>
    <row r="60" spans="1:7" ht="15.75" customHeight="1" x14ac:dyDescent="0.25">
      <c r="A60" s="1">
        <v>42381</v>
      </c>
      <c r="B60">
        <v>48</v>
      </c>
      <c r="C60">
        <v>324</v>
      </c>
      <c r="D60" t="s">
        <v>106</v>
      </c>
      <c r="E60" t="s">
        <v>107</v>
      </c>
      <c r="F60">
        <v>59.375</v>
      </c>
      <c r="G60">
        <v>13.846153846153847</v>
      </c>
    </row>
    <row r="61" spans="1:7" ht="15.75" customHeight="1" x14ac:dyDescent="0.25">
      <c r="A61" s="1">
        <v>42399</v>
      </c>
      <c r="B61">
        <v>50</v>
      </c>
      <c r="C61">
        <v>345</v>
      </c>
      <c r="D61" t="s">
        <v>106</v>
      </c>
      <c r="E61" t="s">
        <v>107</v>
      </c>
      <c r="F61">
        <v>55.555555555555557</v>
      </c>
      <c r="G61">
        <v>6.25</v>
      </c>
    </row>
    <row r="62" spans="1:7" ht="15.75" customHeight="1" x14ac:dyDescent="0.25"/>
    <row r="63" spans="1:7" ht="15.75" customHeight="1" x14ac:dyDescent="0.25">
      <c r="A63" s="1">
        <v>1840168</v>
      </c>
      <c r="B63">
        <v>26</v>
      </c>
      <c r="C63">
        <v>137</v>
      </c>
      <c r="D63" t="s">
        <v>106</v>
      </c>
      <c r="E63" t="s">
        <v>108</v>
      </c>
      <c r="F63">
        <v>71.910112359550567</v>
      </c>
      <c r="G63">
        <v>10.112359550561797</v>
      </c>
    </row>
    <row r="64" spans="1:7" ht="15.75" customHeight="1" x14ac:dyDescent="0.25">
      <c r="A64" s="1">
        <v>42278</v>
      </c>
      <c r="B64">
        <v>38</v>
      </c>
      <c r="C64">
        <v>230</v>
      </c>
      <c r="D64" t="s">
        <v>106</v>
      </c>
      <c r="E64" t="s">
        <v>108</v>
      </c>
      <c r="F64">
        <v>77.173913043478265</v>
      </c>
      <c r="G64">
        <v>9.7826086956521738</v>
      </c>
    </row>
    <row r="65" spans="1:8" ht="15.75" customHeight="1" x14ac:dyDescent="0.25">
      <c r="A65" s="1">
        <v>42297</v>
      </c>
      <c r="B65">
        <v>41</v>
      </c>
      <c r="C65">
        <v>260</v>
      </c>
      <c r="D65" t="s">
        <v>106</v>
      </c>
      <c r="E65" t="s">
        <v>108</v>
      </c>
      <c r="F65">
        <v>81.25</v>
      </c>
      <c r="G65">
        <v>25</v>
      </c>
    </row>
    <row r="66" spans="1:8" ht="15.75" customHeight="1" x14ac:dyDescent="0.25">
      <c r="A66" s="1">
        <v>42378</v>
      </c>
      <c r="B66">
        <v>47</v>
      </c>
      <c r="C66">
        <v>313</v>
      </c>
      <c r="D66" t="s">
        <v>106</v>
      </c>
      <c r="E66" t="s">
        <v>108</v>
      </c>
      <c r="F66">
        <v>78.125</v>
      </c>
      <c r="G66">
        <v>14.0625</v>
      </c>
    </row>
    <row r="67" spans="1:8" ht="15.75" customHeight="1" x14ac:dyDescent="0.25"/>
    <row r="68" spans="1:8" ht="15.75" customHeight="1" x14ac:dyDescent="0.25">
      <c r="A68" s="1">
        <v>42381</v>
      </c>
      <c r="B68">
        <v>48</v>
      </c>
      <c r="C68">
        <v>325</v>
      </c>
      <c r="D68" t="s">
        <v>106</v>
      </c>
      <c r="E68" t="s">
        <v>109</v>
      </c>
      <c r="F68">
        <v>74.603174603174608</v>
      </c>
      <c r="G68">
        <v>15.873015873015872</v>
      </c>
    </row>
    <row r="69" spans="1:8" ht="15.75" customHeight="1" x14ac:dyDescent="0.25">
      <c r="A69" s="3">
        <v>42399</v>
      </c>
      <c r="B69" s="4">
        <v>50</v>
      </c>
      <c r="C69" s="4">
        <v>346</v>
      </c>
      <c r="D69" s="4" t="s">
        <v>106</v>
      </c>
      <c r="E69" s="4" t="s">
        <v>109</v>
      </c>
      <c r="F69" s="4">
        <v>50</v>
      </c>
      <c r="G69" s="4">
        <v>4.7619047619047619</v>
      </c>
      <c r="H69" t="s">
        <v>80</v>
      </c>
    </row>
    <row r="70" spans="1:8" ht="15.75" customHeight="1" x14ac:dyDescent="0.25"/>
    <row r="71" spans="1:8" ht="15.75" customHeight="1" x14ac:dyDescent="0.25">
      <c r="A71" s="1">
        <v>42278</v>
      </c>
      <c r="B71">
        <v>38</v>
      </c>
      <c r="C71">
        <v>231</v>
      </c>
      <c r="D71" t="s">
        <v>106</v>
      </c>
      <c r="E71" t="s">
        <v>113</v>
      </c>
      <c r="F71">
        <v>84.705882352941174</v>
      </c>
      <c r="G71">
        <v>12.941176470588237</v>
      </c>
    </row>
    <row r="72" spans="1:8" ht="15.75" customHeight="1" x14ac:dyDescent="0.25"/>
    <row r="73" spans="1:8" ht="15.75" customHeight="1" x14ac:dyDescent="0.25">
      <c r="A73" s="1">
        <v>42278</v>
      </c>
      <c r="B73">
        <v>38</v>
      </c>
      <c r="C73">
        <v>232</v>
      </c>
      <c r="D73" t="s">
        <v>114</v>
      </c>
      <c r="E73" t="s">
        <v>115</v>
      </c>
      <c r="F73">
        <v>84.146341463414629</v>
      </c>
      <c r="G73">
        <v>42.68292682926829</v>
      </c>
    </row>
    <row r="74" spans="1:8" ht="15.75" customHeight="1" x14ac:dyDescent="0.25">
      <c r="A74" s="1">
        <v>42283</v>
      </c>
      <c r="B74">
        <v>39</v>
      </c>
      <c r="C74">
        <v>239</v>
      </c>
      <c r="D74" t="s">
        <v>114</v>
      </c>
      <c r="E74" t="s">
        <v>115</v>
      </c>
      <c r="F74">
        <v>82</v>
      </c>
      <c r="G74">
        <v>38.461538461538467</v>
      </c>
    </row>
    <row r="75" spans="1:8" ht="15.75" customHeight="1" x14ac:dyDescent="0.25">
      <c r="A75" s="1">
        <v>42285</v>
      </c>
      <c r="B75">
        <v>40</v>
      </c>
      <c r="C75">
        <v>247</v>
      </c>
      <c r="D75" t="s">
        <v>114</v>
      </c>
      <c r="E75" t="s">
        <v>115</v>
      </c>
      <c r="F75">
        <v>77.777777777777786</v>
      </c>
      <c r="G75">
        <v>31.944444444444443</v>
      </c>
    </row>
    <row r="76" spans="1:8" ht="15.75" customHeight="1" x14ac:dyDescent="0.25"/>
    <row r="77" spans="1:8" ht="15.75" customHeight="1" x14ac:dyDescent="0.25"/>
    <row r="78" spans="1:8" ht="15.75" customHeight="1" x14ac:dyDescent="0.25">
      <c r="A78" s="1">
        <v>42399</v>
      </c>
      <c r="B78">
        <v>50</v>
      </c>
      <c r="C78">
        <v>358</v>
      </c>
      <c r="D78" t="s">
        <v>116</v>
      </c>
      <c r="E78" t="s">
        <v>117</v>
      </c>
      <c r="F78">
        <v>88.63636363636364</v>
      </c>
      <c r="G78">
        <v>31.818181818181817</v>
      </c>
    </row>
    <row r="79" spans="1:8" ht="15.75" customHeight="1" x14ac:dyDescent="0.25"/>
    <row r="80" spans="1:8" ht="15.75" customHeight="1" x14ac:dyDescent="0.25">
      <c r="A80" s="1">
        <v>42297</v>
      </c>
      <c r="B80">
        <v>41</v>
      </c>
      <c r="C80">
        <v>254</v>
      </c>
      <c r="D80" t="s">
        <v>94</v>
      </c>
      <c r="E80" t="s">
        <v>95</v>
      </c>
      <c r="F80">
        <v>72.463768115942031</v>
      </c>
      <c r="G80">
        <v>15.942028985507244</v>
      </c>
    </row>
    <row r="81" spans="1:8" ht="15.75" customHeight="1" x14ac:dyDescent="0.25">
      <c r="A81" s="1">
        <v>42327</v>
      </c>
      <c r="B81">
        <v>43</v>
      </c>
      <c r="C81">
        <v>275</v>
      </c>
      <c r="D81" t="s">
        <v>94</v>
      </c>
      <c r="E81" t="s">
        <v>95</v>
      </c>
      <c r="F81">
        <v>57.74647887323944</v>
      </c>
      <c r="G81">
        <v>9.8591549295774641</v>
      </c>
    </row>
    <row r="82" spans="1:8" ht="15.75" customHeight="1" x14ac:dyDescent="0.25">
      <c r="A82" s="3">
        <v>42376</v>
      </c>
      <c r="B82" s="4">
        <v>46</v>
      </c>
      <c r="C82" s="4">
        <v>300</v>
      </c>
      <c r="D82" s="4" t="s">
        <v>94</v>
      </c>
      <c r="E82" s="4" t="s">
        <v>95</v>
      </c>
      <c r="F82" s="4">
        <v>78.125</v>
      </c>
      <c r="G82" s="4">
        <v>6.4516129032258061</v>
      </c>
      <c r="H82" t="s">
        <v>121</v>
      </c>
    </row>
    <row r="83" spans="1:8" ht="15.75" customHeight="1" x14ac:dyDescent="0.25">
      <c r="A83" s="1">
        <v>42381</v>
      </c>
      <c r="B83">
        <v>48</v>
      </c>
      <c r="C83">
        <v>323</v>
      </c>
      <c r="D83" t="s">
        <v>94</v>
      </c>
      <c r="E83" t="s">
        <v>95</v>
      </c>
      <c r="F83">
        <v>69.841269841269835</v>
      </c>
      <c r="G83">
        <v>19.047619047619047</v>
      </c>
    </row>
    <row r="84" spans="1:8" ht="15.75" customHeight="1" x14ac:dyDescent="0.25">
      <c r="A84" s="1">
        <v>42392</v>
      </c>
      <c r="B84">
        <v>49</v>
      </c>
      <c r="C84">
        <v>334</v>
      </c>
      <c r="D84" t="s">
        <v>94</v>
      </c>
      <c r="E84" t="s">
        <v>95</v>
      </c>
      <c r="F84">
        <v>61.53846153846154</v>
      </c>
      <c r="G84">
        <v>1.5151515151515151</v>
      </c>
    </row>
    <row r="85" spans="1:8" ht="15.75" customHeight="1" x14ac:dyDescent="0.25">
      <c r="A85" s="1">
        <v>42399</v>
      </c>
      <c r="B85">
        <v>50</v>
      </c>
      <c r="C85">
        <v>341</v>
      </c>
      <c r="D85" t="s">
        <v>94</v>
      </c>
      <c r="E85" t="s">
        <v>95</v>
      </c>
      <c r="F85">
        <v>58.208955223880601</v>
      </c>
      <c r="G85">
        <v>19.047619047619047</v>
      </c>
    </row>
    <row r="86" spans="1:8" ht="15.75" customHeight="1" x14ac:dyDescent="0.25"/>
    <row r="87" spans="1:8" ht="15.75" customHeight="1" x14ac:dyDescent="0.25">
      <c r="A87" s="1">
        <v>42244</v>
      </c>
      <c r="B87">
        <v>34</v>
      </c>
      <c r="C87">
        <v>192</v>
      </c>
      <c r="D87" t="s">
        <v>122</v>
      </c>
      <c r="E87" t="s">
        <v>123</v>
      </c>
      <c r="F87">
        <v>67.10526315789474</v>
      </c>
      <c r="G87">
        <v>25.333333333333336</v>
      </c>
    </row>
    <row r="88" spans="1:8" ht="15.75" customHeight="1" x14ac:dyDescent="0.25">
      <c r="A88" s="1">
        <v>42392</v>
      </c>
      <c r="B88">
        <v>49</v>
      </c>
      <c r="C88">
        <v>335</v>
      </c>
      <c r="D88" t="s">
        <v>122</v>
      </c>
      <c r="E88" t="s">
        <v>123</v>
      </c>
      <c r="F88">
        <v>79.6875</v>
      </c>
      <c r="G88">
        <v>31.25</v>
      </c>
    </row>
    <row r="89" spans="1:8" ht="15.75" customHeight="1" x14ac:dyDescent="0.25">
      <c r="A89" s="1">
        <v>42399</v>
      </c>
      <c r="B89">
        <v>50</v>
      </c>
      <c r="C89">
        <v>342</v>
      </c>
      <c r="D89" t="s">
        <v>122</v>
      </c>
      <c r="E89" t="s">
        <v>123</v>
      </c>
      <c r="F89">
        <v>71.428571428571431</v>
      </c>
      <c r="G89">
        <v>17.910447761194028</v>
      </c>
    </row>
    <row r="90" spans="1:8" ht="15.75" customHeight="1" x14ac:dyDescent="0.25"/>
    <row r="91" spans="1:8" ht="15.75" customHeight="1" x14ac:dyDescent="0.25">
      <c r="A91" s="1">
        <v>42237</v>
      </c>
      <c r="B91">
        <v>33</v>
      </c>
      <c r="C91">
        <v>186</v>
      </c>
      <c r="D91" t="s">
        <v>122</v>
      </c>
      <c r="E91" t="s">
        <v>124</v>
      </c>
      <c r="F91">
        <v>72.151898734177209</v>
      </c>
      <c r="G91">
        <v>8.8607594936708853</v>
      </c>
    </row>
    <row r="92" spans="1:8" ht="15.75" customHeight="1" x14ac:dyDescent="0.25">
      <c r="A92" s="1">
        <v>42264</v>
      </c>
      <c r="B92">
        <v>37</v>
      </c>
      <c r="C92">
        <v>225</v>
      </c>
      <c r="D92" t="s">
        <v>122</v>
      </c>
      <c r="E92" t="s">
        <v>124</v>
      </c>
      <c r="F92">
        <v>79.411764705882348</v>
      </c>
      <c r="G92">
        <v>16.176470588235293</v>
      </c>
    </row>
    <row r="93" spans="1:8" ht="15.75" customHeight="1" x14ac:dyDescent="0.25">
      <c r="A93" s="1">
        <v>42297</v>
      </c>
      <c r="B93">
        <v>41</v>
      </c>
      <c r="C93">
        <v>258</v>
      </c>
      <c r="D93" t="s">
        <v>122</v>
      </c>
      <c r="E93" t="s">
        <v>124</v>
      </c>
      <c r="F93">
        <v>76.623376623376629</v>
      </c>
      <c r="G93">
        <v>27.27272727272727</v>
      </c>
    </row>
    <row r="94" spans="1:8" ht="15.75" customHeight="1" x14ac:dyDescent="0.25"/>
    <row r="95" spans="1:8" ht="15.75" customHeight="1" x14ac:dyDescent="0.25">
      <c r="A95" s="1">
        <v>42399</v>
      </c>
      <c r="B95">
        <v>50</v>
      </c>
      <c r="C95">
        <v>352</v>
      </c>
      <c r="D95" t="s">
        <v>122</v>
      </c>
      <c r="E95" t="s">
        <v>125</v>
      </c>
      <c r="F95">
        <v>60</v>
      </c>
      <c r="G95">
        <v>11.666666666666666</v>
      </c>
    </row>
    <row r="96" spans="1:8" ht="15.75" customHeight="1" x14ac:dyDescent="0.25"/>
    <row r="97" spans="1:7" ht="15.75" customHeight="1" x14ac:dyDescent="0.25">
      <c r="A97" s="1">
        <v>42327</v>
      </c>
      <c r="B97">
        <v>43</v>
      </c>
      <c r="C97">
        <v>276</v>
      </c>
      <c r="D97" t="s">
        <v>76</v>
      </c>
      <c r="E97" t="s">
        <v>77</v>
      </c>
      <c r="F97">
        <v>69.863013698630141</v>
      </c>
      <c r="G97">
        <v>17.80821917808219</v>
      </c>
    </row>
    <row r="98" spans="1:7" ht="15.75" customHeight="1" x14ac:dyDescent="0.25">
      <c r="A98" s="1">
        <v>42378</v>
      </c>
      <c r="B98">
        <v>47</v>
      </c>
      <c r="C98">
        <v>312</v>
      </c>
      <c r="D98" t="s">
        <v>76</v>
      </c>
      <c r="E98" t="s">
        <v>77</v>
      </c>
      <c r="F98">
        <v>68.852459016393439</v>
      </c>
      <c r="G98">
        <v>13.114754098360656</v>
      </c>
    </row>
    <row r="99" spans="1:7" ht="15.75" customHeight="1" x14ac:dyDescent="0.25">
      <c r="A99" s="1">
        <v>42399</v>
      </c>
      <c r="B99">
        <v>50</v>
      </c>
      <c r="C99">
        <v>344</v>
      </c>
      <c r="D99" t="s">
        <v>76</v>
      </c>
      <c r="E99" t="s">
        <v>77</v>
      </c>
      <c r="F99">
        <v>74.626865671641795</v>
      </c>
      <c r="G99">
        <v>4.1666666666666661</v>
      </c>
    </row>
    <row r="100" spans="1:7" ht="15.75" customHeight="1" x14ac:dyDescent="0.25"/>
    <row r="101" spans="1:7" ht="15.75" customHeight="1" x14ac:dyDescent="0.25">
      <c r="A101" s="1">
        <v>941187</v>
      </c>
      <c r="B101">
        <v>26</v>
      </c>
      <c r="C101">
        <v>136</v>
      </c>
      <c r="D101" t="s">
        <v>76</v>
      </c>
      <c r="E101" t="s">
        <v>96</v>
      </c>
      <c r="F101">
        <v>82.716049382716051</v>
      </c>
      <c r="G101">
        <v>42.045454545454547</v>
      </c>
    </row>
    <row r="102" spans="1:7" ht="15.75" customHeight="1" x14ac:dyDescent="0.25">
      <c r="A102" s="1">
        <v>42227</v>
      </c>
      <c r="B102">
        <v>30</v>
      </c>
      <c r="C102">
        <v>165</v>
      </c>
      <c r="D102" t="s">
        <v>76</v>
      </c>
      <c r="E102" t="s">
        <v>96</v>
      </c>
      <c r="F102">
        <v>71.604938271604937</v>
      </c>
      <c r="G102">
        <v>23.076923076923077</v>
      </c>
    </row>
    <row r="103" spans="1:7" ht="15.75" customHeight="1" x14ac:dyDescent="0.25">
      <c r="A103" s="1">
        <v>42244</v>
      </c>
      <c r="B103">
        <v>34</v>
      </c>
      <c r="C103">
        <v>193</v>
      </c>
      <c r="D103" t="s">
        <v>76</v>
      </c>
      <c r="E103" t="s">
        <v>96</v>
      </c>
      <c r="F103">
        <v>72</v>
      </c>
      <c r="G103">
        <v>14.666666666666666</v>
      </c>
    </row>
    <row r="104" spans="1:7" ht="15.75" customHeight="1" x14ac:dyDescent="0.25">
      <c r="A104" s="1">
        <v>42327</v>
      </c>
      <c r="B104">
        <v>43</v>
      </c>
      <c r="C104">
        <v>277</v>
      </c>
      <c r="D104" t="s">
        <v>76</v>
      </c>
      <c r="E104" t="s">
        <v>96</v>
      </c>
      <c r="F104">
        <v>81.159420289855078</v>
      </c>
      <c r="G104">
        <v>44.285714285714285</v>
      </c>
    </row>
    <row r="105" spans="1:7" ht="15.75" customHeight="1" x14ac:dyDescent="0.25"/>
    <row r="106" spans="1:7" ht="15.75" customHeight="1" x14ac:dyDescent="0.25">
      <c r="A106" s="1">
        <v>42381</v>
      </c>
      <c r="B106">
        <v>48</v>
      </c>
      <c r="C106">
        <v>328</v>
      </c>
      <c r="D106" t="s">
        <v>76</v>
      </c>
      <c r="E106" t="s">
        <v>126</v>
      </c>
      <c r="F106">
        <v>87.096774193548384</v>
      </c>
      <c r="G106">
        <v>32.258064516129032</v>
      </c>
    </row>
    <row r="107" spans="1:7" ht="15.75" customHeight="1" x14ac:dyDescent="0.25">
      <c r="A107" s="1">
        <v>42399</v>
      </c>
      <c r="B107">
        <v>50</v>
      </c>
      <c r="C107">
        <v>350</v>
      </c>
      <c r="D107" t="s">
        <v>76</v>
      </c>
      <c r="E107" t="s">
        <v>126</v>
      </c>
      <c r="F107">
        <v>69.230769230769226</v>
      </c>
      <c r="G107">
        <v>20</v>
      </c>
    </row>
    <row r="108" spans="1:7" ht="15.75" customHeight="1" x14ac:dyDescent="0.25"/>
    <row r="109" spans="1:7" ht="15.75" customHeight="1" x14ac:dyDescent="0.25">
      <c r="A109" s="1">
        <v>42237</v>
      </c>
      <c r="B109">
        <v>33</v>
      </c>
      <c r="C109">
        <v>187</v>
      </c>
      <c r="D109" t="s">
        <v>79</v>
      </c>
      <c r="E109" t="s">
        <v>127</v>
      </c>
      <c r="F109">
        <v>65</v>
      </c>
      <c r="G109">
        <v>6.4102564102564097</v>
      </c>
    </row>
    <row r="110" spans="1:7" ht="15.75" customHeight="1" x14ac:dyDescent="0.25">
      <c r="A110" s="1">
        <v>42262</v>
      </c>
      <c r="B110">
        <v>36</v>
      </c>
      <c r="C110">
        <v>210</v>
      </c>
      <c r="D110" t="s">
        <v>79</v>
      </c>
      <c r="E110" t="s">
        <v>127</v>
      </c>
      <c r="F110">
        <v>60.563380281690137</v>
      </c>
      <c r="G110">
        <v>5.5555555555555554</v>
      </c>
    </row>
    <row r="111" spans="1:7" ht="15.75" customHeight="1" x14ac:dyDescent="0.25">
      <c r="A111" s="1">
        <v>42283</v>
      </c>
      <c r="B111">
        <v>39</v>
      </c>
      <c r="C111">
        <v>234</v>
      </c>
      <c r="D111" t="s">
        <v>79</v>
      </c>
      <c r="E111" t="s">
        <v>127</v>
      </c>
      <c r="F111">
        <v>70.422535211267601</v>
      </c>
      <c r="G111">
        <v>7.042253521126761</v>
      </c>
    </row>
    <row r="112" spans="1:7" ht="15.75" customHeight="1" x14ac:dyDescent="0.25">
      <c r="A112" s="1">
        <v>42327</v>
      </c>
      <c r="B112">
        <v>43</v>
      </c>
      <c r="C112">
        <v>278</v>
      </c>
      <c r="D112" t="s">
        <v>79</v>
      </c>
      <c r="E112" t="s">
        <v>127</v>
      </c>
      <c r="F112">
        <v>55.26315789473685</v>
      </c>
      <c r="G112">
        <v>9.2105263157894726</v>
      </c>
    </row>
    <row r="113" spans="1:8" ht="15.75" customHeight="1" x14ac:dyDescent="0.25"/>
    <row r="114" spans="1:8" ht="15.75" customHeight="1" x14ac:dyDescent="0.25">
      <c r="A114" s="1">
        <v>42381</v>
      </c>
      <c r="B114">
        <v>48</v>
      </c>
      <c r="C114">
        <v>326</v>
      </c>
      <c r="D114" t="s">
        <v>79</v>
      </c>
      <c r="E114" t="s">
        <v>129</v>
      </c>
      <c r="F114">
        <v>65.151515151515156</v>
      </c>
      <c r="G114">
        <v>10.606060606060606</v>
      </c>
    </row>
    <row r="115" spans="1:8" ht="15.75" customHeight="1" x14ac:dyDescent="0.25">
      <c r="A115" s="1">
        <v>42399</v>
      </c>
      <c r="B115">
        <v>50</v>
      </c>
      <c r="C115">
        <v>347</v>
      </c>
      <c r="D115" t="s">
        <v>79</v>
      </c>
      <c r="E115" t="s">
        <v>129</v>
      </c>
      <c r="F115">
        <v>50.769230769230766</v>
      </c>
      <c r="G115">
        <v>22.058823529411764</v>
      </c>
    </row>
    <row r="116" spans="1:8" ht="15.75" customHeight="1" x14ac:dyDescent="0.25"/>
    <row r="117" spans="1:8" ht="15.75" customHeight="1" x14ac:dyDescent="0.25">
      <c r="A117" s="1">
        <v>42262</v>
      </c>
      <c r="B117">
        <v>36</v>
      </c>
      <c r="C117">
        <v>211</v>
      </c>
      <c r="D117" t="s">
        <v>79</v>
      </c>
      <c r="E117" t="s">
        <v>130</v>
      </c>
      <c r="F117">
        <v>59.090909090909093</v>
      </c>
      <c r="G117">
        <v>7.5757575757575761</v>
      </c>
    </row>
    <row r="118" spans="1:8" ht="15.75" customHeight="1" x14ac:dyDescent="0.25">
      <c r="A118" s="3">
        <v>42283</v>
      </c>
      <c r="B118" s="4">
        <v>39</v>
      </c>
      <c r="C118" s="4">
        <v>235</v>
      </c>
      <c r="D118" s="4" t="s">
        <v>79</v>
      </c>
      <c r="E118" s="4" t="s">
        <v>130</v>
      </c>
      <c r="F118" s="4">
        <v>65.217391304347828</v>
      </c>
      <c r="G118" s="4">
        <v>1.4492753623188406</v>
      </c>
      <c r="H118" t="s">
        <v>80</v>
      </c>
    </row>
    <row r="119" spans="1:8" ht="15.75" customHeight="1" x14ac:dyDescent="0.25">
      <c r="A119" s="1">
        <v>42327</v>
      </c>
      <c r="B119">
        <v>43</v>
      </c>
      <c r="C119">
        <v>279</v>
      </c>
      <c r="D119" t="s">
        <v>79</v>
      </c>
      <c r="E119" t="s">
        <v>130</v>
      </c>
      <c r="F119">
        <v>56.71641791044776</v>
      </c>
      <c r="G119">
        <v>11.940298507462686</v>
      </c>
    </row>
    <row r="120" spans="1:8" ht="15.75" customHeight="1" x14ac:dyDescent="0.25"/>
    <row r="121" spans="1:8" ht="15.75" customHeight="1" x14ac:dyDescent="0.25">
      <c r="A121" s="1">
        <v>42258</v>
      </c>
      <c r="B121">
        <v>35</v>
      </c>
      <c r="C121">
        <v>204</v>
      </c>
      <c r="D121" t="s">
        <v>79</v>
      </c>
      <c r="E121" t="s">
        <v>81</v>
      </c>
      <c r="F121">
        <v>66.153846153846146</v>
      </c>
      <c r="G121">
        <v>15.384615384615385</v>
      </c>
    </row>
    <row r="122" spans="1:8" ht="15.75" customHeight="1" x14ac:dyDescent="0.25">
      <c r="A122" s="1">
        <v>42262</v>
      </c>
      <c r="B122">
        <v>36</v>
      </c>
      <c r="C122">
        <v>212</v>
      </c>
      <c r="D122" t="s">
        <v>79</v>
      </c>
      <c r="E122" t="s">
        <v>81</v>
      </c>
      <c r="F122">
        <v>66.666666666666657</v>
      </c>
      <c r="G122">
        <v>12.5</v>
      </c>
    </row>
    <row r="123" spans="1:8" ht="15.75" customHeight="1" x14ac:dyDescent="0.25">
      <c r="A123" s="3">
        <v>42283</v>
      </c>
      <c r="B123" s="4">
        <v>39</v>
      </c>
      <c r="C123" s="4">
        <v>236</v>
      </c>
      <c r="D123" s="4" t="s">
        <v>79</v>
      </c>
      <c r="E123" s="4" t="s">
        <v>81</v>
      </c>
      <c r="F123" s="4">
        <v>67.605633802816897</v>
      </c>
      <c r="G123" s="4">
        <v>14.084507042253522</v>
      </c>
      <c r="H123" t="s">
        <v>80</v>
      </c>
    </row>
    <row r="124" spans="1:8" ht="15.75" customHeight="1" x14ac:dyDescent="0.25"/>
    <row r="125" spans="1:8" ht="15.75" customHeight="1" x14ac:dyDescent="0.25">
      <c r="A125" s="1">
        <v>42381</v>
      </c>
      <c r="B125">
        <v>48</v>
      </c>
      <c r="C125">
        <v>327</v>
      </c>
      <c r="D125" t="s">
        <v>110</v>
      </c>
      <c r="E125" t="s">
        <v>133</v>
      </c>
      <c r="F125">
        <v>78.125</v>
      </c>
      <c r="G125">
        <v>18.75</v>
      </c>
    </row>
    <row r="126" spans="1:8" ht="15.75" customHeight="1" x14ac:dyDescent="0.25">
      <c r="A126" s="1">
        <v>42399</v>
      </c>
      <c r="B126">
        <v>50</v>
      </c>
      <c r="C126">
        <v>349</v>
      </c>
      <c r="D126" t="s">
        <v>110</v>
      </c>
      <c r="E126" t="s">
        <v>133</v>
      </c>
      <c r="F126">
        <v>50.746268656716417</v>
      </c>
      <c r="G126">
        <v>8.8235294117647065</v>
      </c>
    </row>
    <row r="127" spans="1:8" ht="15.75" customHeight="1" x14ac:dyDescent="0.25"/>
    <row r="128" spans="1:8" ht="15.75" customHeight="1" x14ac:dyDescent="0.25">
      <c r="A128" s="1">
        <v>744440</v>
      </c>
      <c r="B128">
        <v>26</v>
      </c>
      <c r="C128">
        <v>138</v>
      </c>
      <c r="D128" t="s">
        <v>110</v>
      </c>
      <c r="E128" t="s">
        <v>134</v>
      </c>
      <c r="F128">
        <v>60.204081632653065</v>
      </c>
      <c r="G128">
        <v>17.171717171717169</v>
      </c>
    </row>
    <row r="129" spans="1:8" ht="15.75" customHeight="1" x14ac:dyDescent="0.25">
      <c r="A129" s="1">
        <v>42264</v>
      </c>
      <c r="B129">
        <v>37</v>
      </c>
      <c r="C129">
        <v>219</v>
      </c>
      <c r="D129" t="s">
        <v>110</v>
      </c>
      <c r="E129" t="s">
        <v>134</v>
      </c>
      <c r="F129">
        <v>61.971830985915489</v>
      </c>
      <c r="G129">
        <v>9.8591549295774641</v>
      </c>
    </row>
    <row r="130" spans="1:8" ht="15.75" customHeight="1" x14ac:dyDescent="0.25">
      <c r="A130" s="1">
        <v>42285</v>
      </c>
      <c r="B130">
        <v>40</v>
      </c>
      <c r="C130">
        <v>241</v>
      </c>
      <c r="D130" t="s">
        <v>110</v>
      </c>
      <c r="E130" t="s">
        <v>134</v>
      </c>
      <c r="F130">
        <v>62.5</v>
      </c>
      <c r="G130">
        <v>6.9444444444444446</v>
      </c>
    </row>
    <row r="131" spans="1:8" ht="15.75" customHeight="1" x14ac:dyDescent="0.25"/>
    <row r="132" spans="1:8" ht="15.75" customHeight="1" x14ac:dyDescent="0.25">
      <c r="A132" s="1">
        <v>42237</v>
      </c>
      <c r="B132">
        <v>33</v>
      </c>
      <c r="C132">
        <v>185</v>
      </c>
      <c r="D132" t="s">
        <v>110</v>
      </c>
      <c r="E132" t="s">
        <v>111</v>
      </c>
      <c r="F132">
        <v>73.255813953488371</v>
      </c>
      <c r="G132">
        <v>4.7058823529411766</v>
      </c>
    </row>
    <row r="133" spans="1:8" ht="15.75" customHeight="1" x14ac:dyDescent="0.25">
      <c r="A133" s="1">
        <v>42262</v>
      </c>
      <c r="B133">
        <v>36</v>
      </c>
      <c r="C133">
        <v>213</v>
      </c>
      <c r="D133" t="s">
        <v>110</v>
      </c>
      <c r="E133" t="s">
        <v>111</v>
      </c>
      <c r="F133">
        <v>69.117647058823522</v>
      </c>
      <c r="G133">
        <v>10.44776119402985</v>
      </c>
    </row>
    <row r="134" spans="1:8" ht="15.75" customHeight="1" x14ac:dyDescent="0.25">
      <c r="A134" s="1">
        <v>42264</v>
      </c>
      <c r="B134">
        <v>37</v>
      </c>
      <c r="C134">
        <v>220</v>
      </c>
      <c r="D134" t="s">
        <v>110</v>
      </c>
      <c r="E134" t="s">
        <v>111</v>
      </c>
      <c r="F134">
        <v>73.529411764705884</v>
      </c>
      <c r="G134">
        <v>7.3529411764705888</v>
      </c>
    </row>
    <row r="135" spans="1:8" ht="15.75" customHeight="1" x14ac:dyDescent="0.25">
      <c r="A135" s="3">
        <v>42285</v>
      </c>
      <c r="B135" s="4">
        <v>40</v>
      </c>
      <c r="C135" s="4">
        <v>242</v>
      </c>
      <c r="D135" s="4" t="s">
        <v>110</v>
      </c>
      <c r="E135" s="4" t="s">
        <v>111</v>
      </c>
      <c r="F135" s="4">
        <v>71.83098591549296</v>
      </c>
      <c r="G135" s="4">
        <v>14.084507042253522</v>
      </c>
      <c r="H135" t="s">
        <v>80</v>
      </c>
    </row>
    <row r="136" spans="1:8" ht="15.75" customHeight="1" x14ac:dyDescent="0.25"/>
    <row r="137" spans="1:8" ht="15.75" customHeight="1" x14ac:dyDescent="0.25">
      <c r="A137" s="1">
        <v>42237</v>
      </c>
      <c r="B137">
        <v>33</v>
      </c>
      <c r="C137">
        <v>184</v>
      </c>
      <c r="D137" t="s">
        <v>61</v>
      </c>
      <c r="E137" t="s">
        <v>67</v>
      </c>
      <c r="F137">
        <v>76.543209876543202</v>
      </c>
      <c r="G137">
        <v>30.864197530864196</v>
      </c>
    </row>
    <row r="138" spans="1:8" ht="15.75" customHeight="1" x14ac:dyDescent="0.25">
      <c r="A138" s="1">
        <v>42297</v>
      </c>
      <c r="B138">
        <v>41</v>
      </c>
      <c r="C138">
        <v>255</v>
      </c>
      <c r="D138" t="s">
        <v>61</v>
      </c>
      <c r="E138" t="s">
        <v>67</v>
      </c>
      <c r="F138">
        <v>82.35294117647058</v>
      </c>
      <c r="G138">
        <v>22.058823529411764</v>
      </c>
    </row>
    <row r="139" spans="1:8" ht="15.75" customHeight="1" x14ac:dyDescent="0.25"/>
    <row r="140" spans="1:8" ht="15.75" customHeight="1" x14ac:dyDescent="0.25">
      <c r="A140" s="1">
        <v>42297</v>
      </c>
      <c r="B140">
        <v>41</v>
      </c>
      <c r="C140">
        <v>251</v>
      </c>
      <c r="D140" t="s">
        <v>61</v>
      </c>
      <c r="E140" t="s">
        <v>137</v>
      </c>
      <c r="F140">
        <v>77.464788732394368</v>
      </c>
      <c r="G140">
        <v>30.985915492957744</v>
      </c>
    </row>
    <row r="141" spans="1:8" ht="15.75" customHeight="1" x14ac:dyDescent="0.25">
      <c r="A141" s="1">
        <v>42306</v>
      </c>
      <c r="B141">
        <v>42</v>
      </c>
      <c r="C141">
        <v>264</v>
      </c>
      <c r="D141" t="s">
        <v>61</v>
      </c>
      <c r="E141" t="s">
        <v>137</v>
      </c>
      <c r="F141">
        <v>75.714285714285708</v>
      </c>
      <c r="G141">
        <v>45.714285714285715</v>
      </c>
    </row>
    <row r="142" spans="1:8" ht="15.75" customHeight="1" x14ac:dyDescent="0.25">
      <c r="A142" s="1">
        <v>42327</v>
      </c>
      <c r="B142">
        <v>43</v>
      </c>
      <c r="C142">
        <v>270</v>
      </c>
      <c r="D142" t="s">
        <v>61</v>
      </c>
      <c r="E142" t="s">
        <v>137</v>
      </c>
      <c r="F142">
        <v>71.014492753623188</v>
      </c>
      <c r="G142">
        <v>40.579710144927539</v>
      </c>
    </row>
    <row r="143" spans="1:8" ht="15.75" customHeight="1" x14ac:dyDescent="0.25">
      <c r="A143" s="3">
        <v>42376</v>
      </c>
      <c r="B143" s="4">
        <v>46</v>
      </c>
      <c r="C143" s="4">
        <v>302</v>
      </c>
      <c r="D143" s="4" t="s">
        <v>61</v>
      </c>
      <c r="E143" s="4" t="s">
        <v>137</v>
      </c>
      <c r="F143" s="4">
        <v>84.615384615384613</v>
      </c>
      <c r="G143" s="4">
        <v>30.76923076923077</v>
      </c>
    </row>
    <row r="144" spans="1:8" ht="15.75" customHeight="1" x14ac:dyDescent="0.25">
      <c r="A144" s="1">
        <v>42378</v>
      </c>
      <c r="B144">
        <v>47</v>
      </c>
      <c r="C144">
        <v>309</v>
      </c>
      <c r="D144" t="s">
        <v>61</v>
      </c>
      <c r="E144" t="s">
        <v>137</v>
      </c>
      <c r="F144">
        <v>68.253968253968253</v>
      </c>
      <c r="G144">
        <v>12.698412698412698</v>
      </c>
    </row>
    <row r="145" spans="1:9" ht="15.75" customHeight="1" x14ac:dyDescent="0.25">
      <c r="A145" s="1">
        <v>42381</v>
      </c>
      <c r="B145">
        <v>48</v>
      </c>
      <c r="C145">
        <v>320</v>
      </c>
      <c r="D145" t="s">
        <v>61</v>
      </c>
      <c r="E145" t="s">
        <v>137</v>
      </c>
      <c r="F145">
        <v>61.111111111111114</v>
      </c>
      <c r="G145">
        <v>29.629629629629626</v>
      </c>
    </row>
    <row r="146" spans="1:9" ht="15.75" customHeight="1" x14ac:dyDescent="0.25"/>
    <row r="147" spans="1:9" ht="15.75" customHeight="1" x14ac:dyDescent="0.25">
      <c r="A147" s="1">
        <v>42297</v>
      </c>
      <c r="B147">
        <v>41</v>
      </c>
      <c r="C147">
        <v>252</v>
      </c>
      <c r="D147" t="s">
        <v>61</v>
      </c>
      <c r="E147" t="s">
        <v>62</v>
      </c>
      <c r="F147">
        <v>72.857142857142847</v>
      </c>
      <c r="G147">
        <v>24.637681159420293</v>
      </c>
    </row>
    <row r="148" spans="1:9" ht="15.75" customHeight="1" x14ac:dyDescent="0.25">
      <c r="A148" s="1">
        <v>42306</v>
      </c>
      <c r="B148">
        <v>42</v>
      </c>
      <c r="C148">
        <v>265</v>
      </c>
      <c r="D148" t="s">
        <v>61</v>
      </c>
      <c r="E148" t="s">
        <v>62</v>
      </c>
      <c r="F148">
        <v>77.464788732394368</v>
      </c>
      <c r="G148">
        <v>38.028169014084504</v>
      </c>
    </row>
    <row r="149" spans="1:9" ht="15.75" customHeight="1" x14ac:dyDescent="0.25">
      <c r="A149" s="1">
        <v>42327</v>
      </c>
      <c r="B149">
        <v>43</v>
      </c>
      <c r="C149">
        <v>271</v>
      </c>
      <c r="D149" t="s">
        <v>61</v>
      </c>
      <c r="E149" t="s">
        <v>62</v>
      </c>
      <c r="F149">
        <v>79.104477611940297</v>
      </c>
      <c r="G149">
        <v>48.529411764705884</v>
      </c>
    </row>
    <row r="150" spans="1:9" ht="15.75" customHeight="1" x14ac:dyDescent="0.25">
      <c r="A150" s="1">
        <v>42378</v>
      </c>
      <c r="B150">
        <v>47</v>
      </c>
      <c r="C150">
        <v>311</v>
      </c>
      <c r="D150" t="s">
        <v>61</v>
      </c>
      <c r="E150" t="s">
        <v>62</v>
      </c>
      <c r="F150">
        <v>79.310344827586206</v>
      </c>
      <c r="G150">
        <v>28.8135593220339</v>
      </c>
    </row>
    <row r="151" spans="1:9" ht="15.75" customHeight="1" x14ac:dyDescent="0.25">
      <c r="A151" s="1">
        <v>42381</v>
      </c>
      <c r="B151">
        <v>48</v>
      </c>
      <c r="C151">
        <v>319</v>
      </c>
      <c r="D151" t="s">
        <v>61</v>
      </c>
      <c r="E151" t="s">
        <v>62</v>
      </c>
      <c r="F151">
        <v>87.096774193548384</v>
      </c>
      <c r="G151">
        <v>37.096774193548384</v>
      </c>
    </row>
    <row r="152" spans="1:9" ht="15.75" customHeight="1" x14ac:dyDescent="0.25">
      <c r="A152" s="1">
        <v>42392</v>
      </c>
      <c r="B152">
        <v>49</v>
      </c>
      <c r="C152">
        <v>333</v>
      </c>
      <c r="D152" t="s">
        <v>61</v>
      </c>
      <c r="E152" t="s">
        <v>62</v>
      </c>
      <c r="F152">
        <v>73.4375</v>
      </c>
      <c r="G152">
        <v>31.25</v>
      </c>
    </row>
    <row r="153" spans="1:9" ht="15.75" customHeight="1" x14ac:dyDescent="0.25"/>
    <row r="154" spans="1:9" ht="15.75" customHeight="1" x14ac:dyDescent="0.25">
      <c r="A154" s="1">
        <v>42399</v>
      </c>
      <c r="B154">
        <v>50</v>
      </c>
      <c r="C154">
        <v>353</v>
      </c>
      <c r="D154" t="s">
        <v>138</v>
      </c>
      <c r="E154" t="s">
        <v>139</v>
      </c>
      <c r="F154">
        <v>82.258064516129039</v>
      </c>
      <c r="G154">
        <v>35.483870967741936</v>
      </c>
    </row>
    <row r="155" spans="1:9" ht="15.75" customHeight="1" x14ac:dyDescent="0.25"/>
    <row r="156" spans="1:9" ht="15.75" customHeight="1" x14ac:dyDescent="0.25">
      <c r="A156" s="1">
        <v>42297</v>
      </c>
      <c r="B156">
        <v>41</v>
      </c>
      <c r="C156">
        <v>250</v>
      </c>
      <c r="D156" t="s">
        <v>140</v>
      </c>
      <c r="E156" t="s">
        <v>141</v>
      </c>
      <c r="F156">
        <v>71.428571428571431</v>
      </c>
      <c r="G156">
        <v>19.718309859154928</v>
      </c>
    </row>
    <row r="157" spans="1:9" ht="15.75" customHeight="1" x14ac:dyDescent="0.25">
      <c r="A157" s="1">
        <v>42327</v>
      </c>
      <c r="B157">
        <v>43</v>
      </c>
      <c r="C157">
        <v>274</v>
      </c>
      <c r="D157" t="s">
        <v>140</v>
      </c>
      <c r="E157" t="s">
        <v>141</v>
      </c>
      <c r="F157">
        <v>63.380281690140848</v>
      </c>
      <c r="G157">
        <v>12.676056338028168</v>
      </c>
    </row>
    <row r="158" spans="1:9" ht="15.75" customHeight="1" x14ac:dyDescent="0.25">
      <c r="A158" s="3">
        <v>42378</v>
      </c>
      <c r="B158" s="4">
        <v>47</v>
      </c>
      <c r="C158" s="4">
        <v>307</v>
      </c>
      <c r="D158" s="4" t="s">
        <v>140</v>
      </c>
      <c r="E158" s="4" t="s">
        <v>141</v>
      </c>
      <c r="F158" s="4">
        <v>65.079365079365076</v>
      </c>
      <c r="G158" s="4">
        <v>4.7619047619047619</v>
      </c>
      <c r="I158" t="s">
        <v>80</v>
      </c>
    </row>
    <row r="159" spans="1:9" ht="15.75" customHeight="1" x14ac:dyDescent="0.25">
      <c r="A159" s="1">
        <v>42378</v>
      </c>
      <c r="B159">
        <v>47</v>
      </c>
      <c r="C159">
        <v>314</v>
      </c>
      <c r="D159" t="s">
        <v>140</v>
      </c>
      <c r="E159" t="s">
        <v>141</v>
      </c>
      <c r="F159">
        <v>63.793103448275865</v>
      </c>
      <c r="G159">
        <v>8.6206896551724146</v>
      </c>
    </row>
    <row r="160" spans="1:9" ht="15.75" customHeight="1" x14ac:dyDescent="0.25"/>
    <row r="161" spans="1:8" ht="15.75" customHeight="1" x14ac:dyDescent="0.25">
      <c r="A161" s="1">
        <v>42399</v>
      </c>
      <c r="B161">
        <v>50</v>
      </c>
      <c r="C161">
        <v>355</v>
      </c>
      <c r="D161" t="s">
        <v>140</v>
      </c>
      <c r="E161" t="s">
        <v>142</v>
      </c>
      <c r="F161">
        <v>64.0625</v>
      </c>
      <c r="G161">
        <v>26.5625</v>
      </c>
    </row>
    <row r="162" spans="1:8" ht="15.75" customHeight="1" x14ac:dyDescent="0.25"/>
    <row r="163" spans="1:8" ht="15.75" customHeight="1" x14ac:dyDescent="0.25">
      <c r="A163" s="3">
        <v>42399</v>
      </c>
      <c r="B163" s="4">
        <v>50</v>
      </c>
      <c r="C163" s="4">
        <v>357</v>
      </c>
      <c r="D163" s="4" t="s">
        <v>140</v>
      </c>
      <c r="E163" s="4" t="s">
        <v>143</v>
      </c>
      <c r="F163" s="4">
        <v>77.41935483870968</v>
      </c>
      <c r="G163" s="4">
        <v>17.741935483870968</v>
      </c>
      <c r="H163" t="s">
        <v>80</v>
      </c>
    </row>
    <row r="164" spans="1:8" ht="15.75" customHeight="1" x14ac:dyDescent="0.25"/>
    <row r="165" spans="1:8" ht="15.75" customHeight="1" x14ac:dyDescent="0.25">
      <c r="A165" s="1">
        <v>42399</v>
      </c>
      <c r="B165">
        <v>50</v>
      </c>
      <c r="C165">
        <v>354</v>
      </c>
      <c r="D165" t="s">
        <v>140</v>
      </c>
      <c r="E165" t="s">
        <v>109</v>
      </c>
      <c r="F165">
        <v>76.811594202898547</v>
      </c>
      <c r="G165">
        <v>23.188405797101449</v>
      </c>
    </row>
    <row r="166" spans="1:8" ht="15.75" customHeight="1" x14ac:dyDescent="0.25"/>
    <row r="167" spans="1:8" ht="15.75" customHeight="1" x14ac:dyDescent="0.25">
      <c r="A167" s="1">
        <v>42258</v>
      </c>
      <c r="B167">
        <v>35</v>
      </c>
      <c r="C167">
        <v>202</v>
      </c>
      <c r="D167" t="s">
        <v>70</v>
      </c>
      <c r="E167" t="s">
        <v>144</v>
      </c>
      <c r="F167">
        <v>71.05263157894737</v>
      </c>
      <c r="G167">
        <v>17.333333333333336</v>
      </c>
    </row>
    <row r="168" spans="1:8" ht="15.75" customHeight="1" x14ac:dyDescent="0.25">
      <c r="A168" s="3">
        <v>42262</v>
      </c>
      <c r="B168" s="4">
        <v>36</v>
      </c>
      <c r="C168" s="4">
        <v>206</v>
      </c>
      <c r="D168" s="4" t="s">
        <v>70</v>
      </c>
      <c r="E168" s="4" t="s">
        <v>144</v>
      </c>
      <c r="F168" s="4">
        <v>53.333333333333336</v>
      </c>
      <c r="G168" s="4">
        <v>5.3333333333333339</v>
      </c>
      <c r="H168" t="s">
        <v>145</v>
      </c>
    </row>
    <row r="169" spans="1:8" ht="15.75" customHeight="1" x14ac:dyDescent="0.25">
      <c r="A169" s="1">
        <v>42285</v>
      </c>
      <c r="B169">
        <v>40</v>
      </c>
      <c r="C169">
        <v>243</v>
      </c>
      <c r="D169" t="s">
        <v>70</v>
      </c>
      <c r="E169" t="s">
        <v>144</v>
      </c>
      <c r="F169">
        <v>66.197183098591552</v>
      </c>
      <c r="G169">
        <v>4.225352112676056</v>
      </c>
    </row>
    <row r="170" spans="1:8" ht="15.75" customHeight="1" x14ac:dyDescent="0.25"/>
    <row r="171" spans="1:8" ht="15.75" customHeight="1" x14ac:dyDescent="0.25">
      <c r="A171" s="1">
        <v>42258</v>
      </c>
      <c r="B171">
        <v>35</v>
      </c>
      <c r="C171">
        <v>200</v>
      </c>
      <c r="D171" t="s">
        <v>70</v>
      </c>
      <c r="E171" t="s">
        <v>146</v>
      </c>
      <c r="F171">
        <v>68.918918918918919</v>
      </c>
      <c r="G171">
        <v>11.842105263157894</v>
      </c>
    </row>
    <row r="172" spans="1:8" ht="15.75" customHeight="1" x14ac:dyDescent="0.25">
      <c r="A172" s="1">
        <v>42262</v>
      </c>
      <c r="B172">
        <v>36</v>
      </c>
      <c r="C172">
        <v>207</v>
      </c>
      <c r="D172" t="s">
        <v>70</v>
      </c>
      <c r="E172" t="s">
        <v>146</v>
      </c>
      <c r="F172">
        <v>62.162162162162161</v>
      </c>
      <c r="G172">
        <v>9.4594594594594597</v>
      </c>
    </row>
    <row r="173" spans="1:8" ht="15.75" customHeight="1" x14ac:dyDescent="0.25"/>
    <row r="174" spans="1:8" ht="15.75" customHeight="1" x14ac:dyDescent="0.25">
      <c r="A174" s="1">
        <v>42237</v>
      </c>
      <c r="B174">
        <v>33</v>
      </c>
      <c r="C174">
        <v>183</v>
      </c>
      <c r="D174" t="s">
        <v>70</v>
      </c>
      <c r="E174" t="s">
        <v>147</v>
      </c>
      <c r="F174">
        <v>73.75</v>
      </c>
      <c r="G174">
        <v>7.4074074074074066</v>
      </c>
    </row>
    <row r="175" spans="1:8" ht="15.75" customHeight="1" x14ac:dyDescent="0.25">
      <c r="A175" s="1">
        <v>42285</v>
      </c>
      <c r="B175">
        <v>40</v>
      </c>
      <c r="C175">
        <v>244</v>
      </c>
      <c r="D175" t="s">
        <v>70</v>
      </c>
      <c r="E175" t="s">
        <v>147</v>
      </c>
      <c r="F175">
        <v>77.777777777777786</v>
      </c>
      <c r="G175">
        <v>18.055555555555554</v>
      </c>
    </row>
    <row r="176" spans="1:8" ht="15.75" customHeight="1" x14ac:dyDescent="0.25"/>
    <row r="177" spans="1:7" ht="15.75" customHeight="1" x14ac:dyDescent="0.25">
      <c r="A177" s="1">
        <v>42262</v>
      </c>
      <c r="B177">
        <v>36</v>
      </c>
      <c r="C177">
        <v>208</v>
      </c>
      <c r="D177" t="s">
        <v>70</v>
      </c>
      <c r="E177" t="s">
        <v>71</v>
      </c>
      <c r="F177">
        <v>57.534246575342465</v>
      </c>
      <c r="G177">
        <v>9.5890410958904102</v>
      </c>
    </row>
    <row r="178" spans="1:7" ht="15.75" customHeight="1" x14ac:dyDescent="0.25">
      <c r="A178" s="1">
        <v>42264</v>
      </c>
      <c r="B178">
        <v>37</v>
      </c>
      <c r="C178">
        <v>221</v>
      </c>
      <c r="D178" t="s">
        <v>70</v>
      </c>
      <c r="E178" t="s">
        <v>71</v>
      </c>
      <c r="F178">
        <v>70.422535211267601</v>
      </c>
      <c r="G178">
        <v>17.142857142857142</v>
      </c>
    </row>
    <row r="179" spans="1:7" ht="15.75" customHeight="1" x14ac:dyDescent="0.25">
      <c r="A179" s="1">
        <v>42285</v>
      </c>
      <c r="B179">
        <v>40</v>
      </c>
      <c r="C179">
        <v>245</v>
      </c>
      <c r="D179" t="s">
        <v>70</v>
      </c>
      <c r="E179" t="s">
        <v>71</v>
      </c>
      <c r="F179">
        <v>68.493150684931507</v>
      </c>
      <c r="G179">
        <v>23.287671232876711</v>
      </c>
    </row>
    <row r="180" spans="1:7" ht="15.75" customHeight="1" x14ac:dyDescent="0.25"/>
    <row r="181" spans="1:7" ht="15.75" customHeight="1" x14ac:dyDescent="0.25">
      <c r="A181" s="1">
        <v>42237</v>
      </c>
      <c r="B181">
        <v>33</v>
      </c>
      <c r="C181">
        <v>189</v>
      </c>
      <c r="D181" t="s">
        <v>118</v>
      </c>
      <c r="E181" t="s">
        <v>119</v>
      </c>
      <c r="F181">
        <v>86.419753086419746</v>
      </c>
      <c r="G181">
        <v>22.222222222222221</v>
      </c>
    </row>
    <row r="182" spans="1:7" ht="15.75" customHeight="1" x14ac:dyDescent="0.25">
      <c r="A182" s="1">
        <v>42258</v>
      </c>
      <c r="B182">
        <v>35</v>
      </c>
      <c r="C182">
        <v>203</v>
      </c>
      <c r="D182" t="s">
        <v>118</v>
      </c>
      <c r="E182" t="s">
        <v>119</v>
      </c>
      <c r="F182">
        <v>73.417721518987349</v>
      </c>
      <c r="G182">
        <v>39.24050632911392</v>
      </c>
    </row>
    <row r="183" spans="1:7" ht="15.75" customHeight="1" x14ac:dyDescent="0.25">
      <c r="A183" s="1">
        <v>42378</v>
      </c>
      <c r="B183">
        <v>47</v>
      </c>
      <c r="C183">
        <v>315</v>
      </c>
      <c r="D183" t="s">
        <v>118</v>
      </c>
      <c r="E183" t="s">
        <v>119</v>
      </c>
      <c r="F183">
        <v>87.719298245614027</v>
      </c>
      <c r="G183">
        <v>19.298245614035086</v>
      </c>
    </row>
    <row r="184" spans="1:7" ht="15.75" customHeight="1" x14ac:dyDescent="0.25">
      <c r="A184" s="1">
        <v>42392</v>
      </c>
      <c r="B184">
        <v>49</v>
      </c>
      <c r="C184">
        <v>337</v>
      </c>
      <c r="D184" t="s">
        <v>118</v>
      </c>
      <c r="E184" t="s">
        <v>119</v>
      </c>
      <c r="F184">
        <v>72.727272727272734</v>
      </c>
      <c r="G184">
        <v>31.818181818181817</v>
      </c>
    </row>
    <row r="185" spans="1:7" ht="15.75" customHeight="1" x14ac:dyDescent="0.25"/>
    <row r="186" spans="1:7" ht="15.75" customHeight="1" x14ac:dyDescent="0.25">
      <c r="A186" s="1">
        <v>42227</v>
      </c>
      <c r="B186">
        <v>30</v>
      </c>
      <c r="C186">
        <v>166</v>
      </c>
      <c r="D186" t="s">
        <v>65</v>
      </c>
      <c r="E186">
        <v>100901</v>
      </c>
      <c r="F186">
        <v>62.337662337662337</v>
      </c>
      <c r="G186">
        <v>0</v>
      </c>
    </row>
    <row r="187" spans="1:7" ht="15.75" customHeight="1" x14ac:dyDescent="0.25">
      <c r="A187" s="1">
        <v>42244</v>
      </c>
      <c r="B187">
        <v>34</v>
      </c>
      <c r="C187">
        <v>196</v>
      </c>
      <c r="D187" t="s">
        <v>65</v>
      </c>
      <c r="E187">
        <v>100901</v>
      </c>
      <c r="F187">
        <v>65.714285714285708</v>
      </c>
      <c r="G187">
        <v>2.8571428571428572</v>
      </c>
    </row>
    <row r="188" spans="1:7" ht="15.75" customHeight="1" x14ac:dyDescent="0.25">
      <c r="A188" s="1">
        <v>42264</v>
      </c>
      <c r="B188">
        <v>37</v>
      </c>
      <c r="C188">
        <v>226</v>
      </c>
      <c r="D188" t="s">
        <v>65</v>
      </c>
      <c r="E188">
        <v>100901</v>
      </c>
      <c r="F188">
        <v>56.000000000000007</v>
      </c>
      <c r="G188">
        <v>6.756756756756757</v>
      </c>
    </row>
    <row r="189" spans="1:7" ht="15.75" customHeight="1" x14ac:dyDescent="0.25"/>
    <row r="190" spans="1:7" ht="15.75" customHeight="1" x14ac:dyDescent="0.25">
      <c r="A190" s="1">
        <v>42201</v>
      </c>
      <c r="B190">
        <v>26</v>
      </c>
      <c r="C190">
        <v>135</v>
      </c>
      <c r="D190" t="s">
        <v>43</v>
      </c>
      <c r="E190">
        <v>1305</v>
      </c>
      <c r="F190">
        <v>82.716049382716051</v>
      </c>
      <c r="G190">
        <v>33.333333333333329</v>
      </c>
    </row>
    <row r="191" spans="1:7" ht="15.75" customHeight="1" x14ac:dyDescent="0.25">
      <c r="A191" s="1">
        <v>42237</v>
      </c>
      <c r="B191">
        <v>33</v>
      </c>
      <c r="C191">
        <v>180</v>
      </c>
      <c r="D191" t="s">
        <v>43</v>
      </c>
      <c r="E191">
        <v>1305</v>
      </c>
      <c r="F191">
        <v>79.012345679012341</v>
      </c>
      <c r="G191">
        <v>16.049382716049383</v>
      </c>
    </row>
    <row r="192" spans="1:7" ht="15.75" customHeight="1" x14ac:dyDescent="0.25">
      <c r="A192" s="1">
        <v>42244</v>
      </c>
      <c r="B192">
        <v>34</v>
      </c>
      <c r="C192">
        <v>191</v>
      </c>
      <c r="D192" t="s">
        <v>43</v>
      </c>
      <c r="E192">
        <v>1305</v>
      </c>
      <c r="F192">
        <v>76.923076923076934</v>
      </c>
      <c r="G192">
        <v>20.253164556962027</v>
      </c>
    </row>
    <row r="193" spans="1:9" ht="15.75" customHeight="1" x14ac:dyDescent="0.25">
      <c r="A193" s="1">
        <v>42258</v>
      </c>
      <c r="B193">
        <v>35</v>
      </c>
      <c r="C193">
        <v>197</v>
      </c>
      <c r="D193" t="s">
        <v>43</v>
      </c>
      <c r="E193">
        <v>130503</v>
      </c>
      <c r="F193">
        <v>77.333333333333329</v>
      </c>
      <c r="G193">
        <v>30.666666666666664</v>
      </c>
    </row>
    <row r="194" spans="1:9" ht="15.75" customHeight="1" x14ac:dyDescent="0.25">
      <c r="A194" s="1">
        <v>42262</v>
      </c>
      <c r="B194">
        <v>36</v>
      </c>
      <c r="C194">
        <v>205</v>
      </c>
      <c r="D194" t="s">
        <v>43</v>
      </c>
      <c r="E194">
        <v>130503</v>
      </c>
      <c r="F194">
        <v>77.027027027027032</v>
      </c>
      <c r="G194">
        <v>27.027027027027028</v>
      </c>
    </row>
    <row r="195" spans="1:9" ht="15.75" customHeight="1" x14ac:dyDescent="0.25">
      <c r="A195" s="1">
        <v>42278</v>
      </c>
      <c r="B195">
        <v>38</v>
      </c>
      <c r="C195">
        <v>227</v>
      </c>
      <c r="D195" t="s">
        <v>43</v>
      </c>
      <c r="E195">
        <v>130503</v>
      </c>
      <c r="F195">
        <v>76.829268292682926</v>
      </c>
      <c r="G195">
        <v>39.024390243902438</v>
      </c>
    </row>
    <row r="196" spans="1:9" ht="15.75" customHeight="1" x14ac:dyDescent="0.25">
      <c r="A196" s="1">
        <v>42283</v>
      </c>
      <c r="B196">
        <v>39</v>
      </c>
      <c r="C196">
        <v>233</v>
      </c>
      <c r="D196" t="s">
        <v>43</v>
      </c>
      <c r="E196">
        <v>130503</v>
      </c>
      <c r="F196">
        <v>66.153846153846146</v>
      </c>
      <c r="G196">
        <v>25.806451612903224</v>
      </c>
    </row>
    <row r="197" spans="1:9" ht="15.75" customHeight="1" x14ac:dyDescent="0.25">
      <c r="A197" s="1">
        <v>42285</v>
      </c>
      <c r="B197">
        <v>40</v>
      </c>
      <c r="C197">
        <v>240</v>
      </c>
      <c r="D197" t="s">
        <v>43</v>
      </c>
      <c r="E197">
        <v>130503</v>
      </c>
      <c r="F197">
        <v>82.191780821917803</v>
      </c>
      <c r="G197">
        <v>34.246575342465754</v>
      </c>
    </row>
    <row r="198" spans="1:9" ht="15.75" customHeight="1" x14ac:dyDescent="0.25">
      <c r="A198" s="1">
        <v>42297</v>
      </c>
      <c r="B198">
        <v>41</v>
      </c>
      <c r="C198">
        <v>248</v>
      </c>
      <c r="D198" t="s">
        <v>43</v>
      </c>
      <c r="E198">
        <v>130503</v>
      </c>
      <c r="F198">
        <v>67.605633802816897</v>
      </c>
      <c r="G198">
        <v>23.611111111111111</v>
      </c>
    </row>
    <row r="199" spans="1:9" ht="15.75" customHeight="1" x14ac:dyDescent="0.25">
      <c r="A199" s="1">
        <v>42306</v>
      </c>
      <c r="B199">
        <v>42</v>
      </c>
      <c r="C199">
        <v>261</v>
      </c>
      <c r="D199" t="s">
        <v>43</v>
      </c>
      <c r="E199">
        <v>130503</v>
      </c>
      <c r="F199">
        <v>61.764705882352942</v>
      </c>
      <c r="G199">
        <v>23.52941176470588</v>
      </c>
    </row>
    <row r="200" spans="1:9" ht="15.75" customHeight="1" x14ac:dyDescent="0.25">
      <c r="A200" s="1">
        <v>42327</v>
      </c>
      <c r="B200">
        <v>43</v>
      </c>
      <c r="C200">
        <v>269</v>
      </c>
      <c r="D200" t="s">
        <v>43</v>
      </c>
      <c r="E200">
        <v>130503</v>
      </c>
      <c r="F200">
        <v>81.690140845070431</v>
      </c>
      <c r="G200">
        <v>35.2112676056338</v>
      </c>
    </row>
    <row r="201" spans="1:9" ht="15.75" customHeight="1" x14ac:dyDescent="0.25">
      <c r="A201" s="3">
        <v>42376</v>
      </c>
      <c r="B201" s="4">
        <v>46</v>
      </c>
      <c r="C201" s="4">
        <v>296</v>
      </c>
      <c r="D201" s="4" t="s">
        <v>43</v>
      </c>
      <c r="E201" s="4">
        <v>130503</v>
      </c>
      <c r="F201" s="4">
        <v>81.538461538461533</v>
      </c>
      <c r="G201" s="4">
        <v>20</v>
      </c>
    </row>
    <row r="202" spans="1:9" ht="15.75" customHeight="1" x14ac:dyDescent="0.25">
      <c r="A202" s="1">
        <v>42381</v>
      </c>
      <c r="B202">
        <v>48</v>
      </c>
      <c r="C202">
        <v>318</v>
      </c>
      <c r="D202" t="s">
        <v>43</v>
      </c>
      <c r="E202">
        <v>130503</v>
      </c>
      <c r="F202">
        <v>79.411764705882348</v>
      </c>
      <c r="G202">
        <v>34.328358208955223</v>
      </c>
    </row>
    <row r="203" spans="1:9" ht="15.75" customHeight="1" x14ac:dyDescent="0.25">
      <c r="A203" s="1">
        <v>42392</v>
      </c>
      <c r="B203">
        <v>49</v>
      </c>
      <c r="C203">
        <v>331</v>
      </c>
      <c r="D203" t="s">
        <v>43</v>
      </c>
      <c r="E203">
        <v>130503</v>
      </c>
      <c r="F203">
        <v>83.606557377049185</v>
      </c>
      <c r="G203">
        <v>24.590163934426229</v>
      </c>
    </row>
    <row r="204" spans="1:9" ht="15.75" customHeight="1" x14ac:dyDescent="0.25">
      <c r="A204" s="1">
        <v>42399</v>
      </c>
      <c r="B204">
        <v>50</v>
      </c>
      <c r="C204">
        <v>339</v>
      </c>
      <c r="D204" t="s">
        <v>43</v>
      </c>
      <c r="E204">
        <v>130503</v>
      </c>
      <c r="F204">
        <v>70.769230769230774</v>
      </c>
      <c r="G204">
        <v>27.692307692307693</v>
      </c>
    </row>
    <row r="205" spans="1:9" ht="15.75" customHeight="1" x14ac:dyDescent="0.25"/>
    <row r="206" spans="1:9" ht="15.75" customHeight="1" x14ac:dyDescent="0.25">
      <c r="A206" s="3">
        <v>42378</v>
      </c>
      <c r="B206" s="4">
        <v>47</v>
      </c>
      <c r="C206" s="4">
        <v>305</v>
      </c>
      <c r="D206" s="4" t="s">
        <v>43</v>
      </c>
      <c r="E206" s="4">
        <v>240703</v>
      </c>
      <c r="F206" s="4">
        <v>69.696969696969703</v>
      </c>
      <c r="G206" s="4">
        <v>15.384615384615385</v>
      </c>
      <c r="I206" t="s">
        <v>148</v>
      </c>
    </row>
    <row r="207" spans="1:9" ht="15.75" customHeight="1" x14ac:dyDescent="0.25"/>
    <row r="208" spans="1:9" ht="15.75" customHeight="1" x14ac:dyDescent="0.25">
      <c r="A208" s="1">
        <v>42227</v>
      </c>
      <c r="B208">
        <v>30</v>
      </c>
      <c r="C208">
        <v>162</v>
      </c>
      <c r="D208" t="s">
        <v>43</v>
      </c>
      <c r="E208">
        <v>290403</v>
      </c>
      <c r="F208">
        <v>84.146341463414629</v>
      </c>
      <c r="G208">
        <v>21.951219512195124</v>
      </c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spans="7:7" ht="15.75" customHeight="1" x14ac:dyDescent="0.25">
      <c r="G225" s="4"/>
    </row>
    <row r="226" spans="7:7" ht="15.75" customHeight="1" x14ac:dyDescent="0.25">
      <c r="G226" s="4"/>
    </row>
    <row r="227" spans="7:7" ht="15.75" customHeight="1" x14ac:dyDescent="0.25"/>
    <row r="228" spans="7:7" ht="15.75" customHeight="1" x14ac:dyDescent="0.25"/>
    <row r="229" spans="7:7" ht="15.75" customHeight="1" x14ac:dyDescent="0.25"/>
    <row r="230" spans="7:7" ht="15.75" customHeight="1" x14ac:dyDescent="0.25"/>
    <row r="231" spans="7:7" ht="15.75" customHeight="1" x14ac:dyDescent="0.25"/>
    <row r="232" spans="7:7" ht="15.75" customHeight="1" x14ac:dyDescent="0.25"/>
    <row r="233" spans="7:7" ht="15.75" customHeight="1" x14ac:dyDescent="0.25"/>
    <row r="234" spans="7:7" ht="15.75" customHeight="1" x14ac:dyDescent="0.25"/>
    <row r="235" spans="7:7" ht="15.75" customHeight="1" x14ac:dyDescent="0.25"/>
    <row r="236" spans="7:7" ht="15.75" customHeight="1" x14ac:dyDescent="0.25"/>
    <row r="237" spans="7:7" ht="15.75" customHeight="1" x14ac:dyDescent="0.25"/>
    <row r="238" spans="7:7" ht="15.75" customHeight="1" x14ac:dyDescent="0.25"/>
    <row r="239" spans="7:7" ht="15.75" customHeight="1" x14ac:dyDescent="0.25"/>
    <row r="240" spans="7:7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D1:D226"/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00"/>
  <sheetViews>
    <sheetView workbookViewId="0"/>
  </sheetViews>
  <sheetFormatPr defaultColWidth="14.42578125" defaultRowHeight="15" customHeight="1" x14ac:dyDescent="0.25"/>
  <cols>
    <col min="1" max="1" width="10.7109375" customWidth="1"/>
    <col min="2" max="26" width="8.7109375" customWidth="1"/>
  </cols>
  <sheetData>
    <row r="3" spans="1:7" x14ac:dyDescent="0.25">
      <c r="A3" s="5">
        <v>1840168</v>
      </c>
      <c r="B3" s="6">
        <v>26</v>
      </c>
      <c r="C3" s="6">
        <v>137</v>
      </c>
      <c r="D3" s="6" t="s">
        <v>106</v>
      </c>
      <c r="E3" s="6" t="s">
        <v>108</v>
      </c>
      <c r="F3" s="6">
        <v>71.910112359550567</v>
      </c>
      <c r="G3" s="6">
        <v>10.112359550561797</v>
      </c>
    </row>
    <row r="4" spans="1:7" x14ac:dyDescent="0.25">
      <c r="A4" s="5">
        <v>941187</v>
      </c>
      <c r="B4" s="6">
        <v>26</v>
      </c>
      <c r="C4" s="6">
        <v>136</v>
      </c>
      <c r="D4" s="6" t="s">
        <v>76</v>
      </c>
      <c r="E4" s="6" t="s">
        <v>96</v>
      </c>
      <c r="F4" s="6">
        <v>82.716049382716051</v>
      </c>
      <c r="G4" s="6">
        <v>42.045454545454547</v>
      </c>
    </row>
    <row r="5" spans="1:7" x14ac:dyDescent="0.25">
      <c r="A5" s="5">
        <v>744440</v>
      </c>
      <c r="B5" s="6">
        <v>26</v>
      </c>
      <c r="C5" s="6">
        <v>138</v>
      </c>
      <c r="D5" s="6" t="s">
        <v>110</v>
      </c>
      <c r="E5" s="6" t="s">
        <v>134</v>
      </c>
      <c r="F5" s="6">
        <v>60.204081632653065</v>
      </c>
      <c r="G5" s="6">
        <v>17.171717171717169</v>
      </c>
    </row>
    <row r="6" spans="1:7" x14ac:dyDescent="0.25">
      <c r="A6" s="5">
        <v>42201</v>
      </c>
      <c r="B6" s="6">
        <v>26</v>
      </c>
      <c r="C6" s="6">
        <v>135</v>
      </c>
      <c r="D6" s="6" t="s">
        <v>43</v>
      </c>
      <c r="E6" s="6">
        <v>1305</v>
      </c>
      <c r="F6" s="6">
        <v>82.716049382716051</v>
      </c>
      <c r="G6" s="6">
        <v>33.333333333333329</v>
      </c>
    </row>
    <row r="8" spans="1:7" x14ac:dyDescent="0.25">
      <c r="A8" s="5">
        <v>42244</v>
      </c>
      <c r="B8" s="6">
        <v>34</v>
      </c>
      <c r="C8" s="6">
        <v>194</v>
      </c>
      <c r="D8" s="6" t="s">
        <v>90</v>
      </c>
      <c r="E8" s="6" t="s">
        <v>98</v>
      </c>
      <c r="F8" s="6">
        <v>72.340425531914903</v>
      </c>
      <c r="G8" s="6">
        <v>22.340425531914892</v>
      </c>
    </row>
    <row r="9" spans="1:7" x14ac:dyDescent="0.25">
      <c r="A9" s="5">
        <v>42244</v>
      </c>
      <c r="B9" s="6">
        <v>34</v>
      </c>
      <c r="C9" s="6">
        <v>192</v>
      </c>
      <c r="D9" s="6" t="s">
        <v>122</v>
      </c>
      <c r="E9" s="6" t="s">
        <v>123</v>
      </c>
      <c r="F9" s="6">
        <v>67.10526315789474</v>
      </c>
      <c r="G9" s="6">
        <v>25.333333333333336</v>
      </c>
    </row>
    <row r="10" spans="1:7" x14ac:dyDescent="0.25">
      <c r="A10" s="5">
        <v>42244</v>
      </c>
      <c r="B10" s="6">
        <v>34</v>
      </c>
      <c r="C10" s="6">
        <v>196</v>
      </c>
      <c r="D10" s="6" t="s">
        <v>65</v>
      </c>
      <c r="E10" s="6">
        <v>100901</v>
      </c>
      <c r="F10" s="6">
        <v>65.714285714285708</v>
      </c>
      <c r="G10" s="6">
        <v>2.8571428571428572</v>
      </c>
    </row>
    <row r="11" spans="1:7" x14ac:dyDescent="0.25">
      <c r="A11" s="5">
        <v>42244</v>
      </c>
      <c r="B11" s="6">
        <v>34</v>
      </c>
      <c r="C11" s="6">
        <v>191</v>
      </c>
      <c r="D11" s="6" t="s">
        <v>43</v>
      </c>
      <c r="E11" s="6">
        <v>1305</v>
      </c>
      <c r="F11" s="6">
        <v>76.923076923076934</v>
      </c>
      <c r="G11" s="6">
        <v>20.253164556962027</v>
      </c>
    </row>
    <row r="13" spans="1:7" x14ac:dyDescent="0.25">
      <c r="A13" s="5">
        <v>42258</v>
      </c>
      <c r="B13" s="6">
        <v>35</v>
      </c>
      <c r="C13" s="6">
        <v>198</v>
      </c>
      <c r="D13" s="6" t="s">
        <v>64</v>
      </c>
      <c r="E13" s="6">
        <v>150213</v>
      </c>
      <c r="F13" s="6">
        <v>49.350649350649348</v>
      </c>
      <c r="G13" s="6">
        <v>18.181818181818183</v>
      </c>
    </row>
    <row r="14" spans="1:7" x14ac:dyDescent="0.25">
      <c r="A14" s="5">
        <v>42258</v>
      </c>
      <c r="B14" s="6">
        <v>35</v>
      </c>
      <c r="C14" s="6">
        <v>199</v>
      </c>
      <c r="D14" s="6" t="s">
        <v>89</v>
      </c>
      <c r="E14" s="6">
        <v>101011</v>
      </c>
      <c r="F14" s="6">
        <v>73.333333333333329</v>
      </c>
      <c r="G14" s="6">
        <v>26.666666666666668</v>
      </c>
    </row>
    <row r="15" spans="1:7" x14ac:dyDescent="0.25">
      <c r="A15" s="5">
        <v>42258</v>
      </c>
      <c r="B15" s="6">
        <v>35</v>
      </c>
      <c r="C15" s="6">
        <v>201</v>
      </c>
      <c r="D15" s="6" t="s">
        <v>90</v>
      </c>
      <c r="E15" s="6" t="s">
        <v>93</v>
      </c>
      <c r="F15" s="6">
        <v>63.636363636363633</v>
      </c>
      <c r="G15" s="6">
        <v>22.077922077922079</v>
      </c>
    </row>
    <row r="16" spans="1:7" x14ac:dyDescent="0.25">
      <c r="A16" s="5">
        <v>42258</v>
      </c>
      <c r="B16" s="6">
        <v>35</v>
      </c>
      <c r="C16" s="6">
        <v>203</v>
      </c>
      <c r="D16" s="6" t="s">
        <v>118</v>
      </c>
      <c r="E16" s="6" t="s">
        <v>119</v>
      </c>
      <c r="F16" s="6">
        <v>73.417721518987349</v>
      </c>
      <c r="G16" s="6">
        <v>39.24050632911392</v>
      </c>
    </row>
    <row r="17" spans="1:7" x14ac:dyDescent="0.25">
      <c r="A17" s="5">
        <v>42258</v>
      </c>
      <c r="B17" s="6">
        <v>35</v>
      </c>
      <c r="C17" s="6">
        <v>197</v>
      </c>
      <c r="D17" s="6" t="s">
        <v>43</v>
      </c>
      <c r="E17" s="6">
        <v>130503</v>
      </c>
      <c r="F17" s="6">
        <v>77.333333333333329</v>
      </c>
      <c r="G17" s="6">
        <v>30.666666666666664</v>
      </c>
    </row>
    <row r="19" spans="1:7" x14ac:dyDescent="0.25">
      <c r="A19" s="5">
        <v>42262</v>
      </c>
      <c r="B19" s="6">
        <v>36</v>
      </c>
      <c r="C19" s="6">
        <v>206</v>
      </c>
      <c r="D19" s="6" t="s">
        <v>70</v>
      </c>
      <c r="E19" s="6" t="s">
        <v>144</v>
      </c>
      <c r="F19" s="6">
        <v>53.333333333333336</v>
      </c>
      <c r="G19" s="6">
        <v>5.3333333333333339</v>
      </c>
    </row>
    <row r="20" spans="1:7" x14ac:dyDescent="0.25">
      <c r="A20" s="5">
        <v>42262</v>
      </c>
      <c r="B20" s="6">
        <v>36</v>
      </c>
      <c r="C20" s="6">
        <v>207</v>
      </c>
      <c r="D20" s="6" t="s">
        <v>70</v>
      </c>
      <c r="E20" s="6" t="s">
        <v>146</v>
      </c>
      <c r="F20" s="6">
        <v>62.162162162162161</v>
      </c>
      <c r="G20" s="6">
        <v>9.4594594594594597</v>
      </c>
    </row>
    <row r="21" spans="1:7" ht="15.75" customHeight="1" x14ac:dyDescent="0.25">
      <c r="A21" s="5">
        <v>42262</v>
      </c>
      <c r="B21" s="6">
        <v>36</v>
      </c>
      <c r="C21" s="6">
        <v>205</v>
      </c>
      <c r="D21" s="6" t="s">
        <v>43</v>
      </c>
      <c r="E21" s="6">
        <v>130503</v>
      </c>
      <c r="F21" s="6">
        <v>77.027027027027032</v>
      </c>
      <c r="G21" s="6">
        <v>27.027027027027028</v>
      </c>
    </row>
    <row r="22" spans="1:7" ht="15.75" customHeight="1" x14ac:dyDescent="0.25"/>
    <row r="23" spans="1:7" ht="15.75" customHeight="1" x14ac:dyDescent="0.25">
      <c r="A23" s="5">
        <v>42278</v>
      </c>
      <c r="B23" s="6">
        <v>38</v>
      </c>
      <c r="C23" s="6">
        <v>229</v>
      </c>
      <c r="D23" s="6" t="s">
        <v>85</v>
      </c>
      <c r="E23" s="6" t="s">
        <v>86</v>
      </c>
      <c r="F23" s="6">
        <v>87.341772151898738</v>
      </c>
      <c r="G23" s="6">
        <v>39.24050632911392</v>
      </c>
    </row>
    <row r="24" spans="1:7" ht="15.75" customHeight="1" x14ac:dyDescent="0.25">
      <c r="A24" s="5">
        <v>42278</v>
      </c>
      <c r="B24" s="6">
        <v>38</v>
      </c>
      <c r="C24" s="6">
        <v>231</v>
      </c>
      <c r="D24" s="6" t="s">
        <v>106</v>
      </c>
      <c r="E24" s="6" t="s">
        <v>113</v>
      </c>
      <c r="F24" s="6">
        <v>84.705882352941174</v>
      </c>
      <c r="G24" s="6">
        <v>12.941176470588237</v>
      </c>
    </row>
    <row r="25" spans="1:7" ht="15.75" customHeight="1" x14ac:dyDescent="0.25">
      <c r="A25" s="5">
        <v>42278</v>
      </c>
      <c r="B25" s="6">
        <v>38</v>
      </c>
      <c r="C25" s="6">
        <v>232</v>
      </c>
      <c r="D25" s="6" t="s">
        <v>114</v>
      </c>
      <c r="E25" s="6" t="s">
        <v>115</v>
      </c>
      <c r="F25" s="6">
        <v>84.146341463414629</v>
      </c>
      <c r="G25" s="6">
        <v>42.68292682926829</v>
      </c>
    </row>
    <row r="26" spans="1:7" ht="15.75" customHeight="1" x14ac:dyDescent="0.25">
      <c r="A26" s="5">
        <v>42278</v>
      </c>
      <c r="B26" s="6">
        <v>38</v>
      </c>
      <c r="C26" s="6">
        <v>227</v>
      </c>
      <c r="D26" s="6" t="s">
        <v>43</v>
      </c>
      <c r="E26" s="6">
        <v>130503</v>
      </c>
      <c r="F26" s="6">
        <v>76.829268292682926</v>
      </c>
      <c r="G26" s="6">
        <v>39.024390243902438</v>
      </c>
    </row>
    <row r="27" spans="1:7" ht="15.75" customHeight="1" x14ac:dyDescent="0.25"/>
    <row r="28" spans="1:7" ht="15.75" customHeight="1" x14ac:dyDescent="0.25">
      <c r="A28" s="5">
        <v>42283</v>
      </c>
      <c r="B28" s="6">
        <v>39</v>
      </c>
      <c r="C28" s="6">
        <v>234</v>
      </c>
      <c r="D28" s="6" t="s">
        <v>79</v>
      </c>
      <c r="E28" s="6" t="s">
        <v>127</v>
      </c>
      <c r="F28" s="6">
        <v>70.422535211267601</v>
      </c>
      <c r="G28" s="6">
        <v>7.042253521126761</v>
      </c>
    </row>
    <row r="29" spans="1:7" ht="15.75" customHeight="1" x14ac:dyDescent="0.25">
      <c r="A29" s="5">
        <v>42283</v>
      </c>
      <c r="B29" s="6">
        <v>39</v>
      </c>
      <c r="C29" s="6">
        <v>235</v>
      </c>
      <c r="D29" s="6" t="s">
        <v>79</v>
      </c>
      <c r="E29" s="6" t="s">
        <v>130</v>
      </c>
      <c r="F29" s="6">
        <v>65.217391304347828</v>
      </c>
      <c r="G29" s="6">
        <v>1.4492753623188406</v>
      </c>
    </row>
    <row r="30" spans="1:7" ht="15.75" customHeight="1" x14ac:dyDescent="0.25">
      <c r="A30" s="5">
        <v>42283</v>
      </c>
      <c r="B30" s="6">
        <v>39</v>
      </c>
      <c r="C30" s="6">
        <v>236</v>
      </c>
      <c r="D30" s="6" t="s">
        <v>79</v>
      </c>
      <c r="E30" s="6" t="s">
        <v>81</v>
      </c>
      <c r="F30" s="6">
        <v>67.605633802816897</v>
      </c>
      <c r="G30" s="6">
        <v>14.084507042253522</v>
      </c>
    </row>
    <row r="31" spans="1:7" ht="15.75" customHeight="1" x14ac:dyDescent="0.25">
      <c r="A31" s="5">
        <v>42283</v>
      </c>
      <c r="B31" s="6">
        <v>39</v>
      </c>
      <c r="C31" s="6">
        <v>233</v>
      </c>
      <c r="D31" s="6" t="s">
        <v>43</v>
      </c>
      <c r="E31" s="6">
        <v>130503</v>
      </c>
      <c r="F31" s="6">
        <v>66.153846153846146</v>
      </c>
      <c r="G31" s="6">
        <v>25.806451612903224</v>
      </c>
    </row>
    <row r="32" spans="1:7" ht="15.75" customHeight="1" x14ac:dyDescent="0.25"/>
    <row r="33" spans="1:7" ht="15.75" customHeight="1" x14ac:dyDescent="0.25">
      <c r="A33" s="5">
        <v>42285</v>
      </c>
      <c r="B33" s="6">
        <v>40</v>
      </c>
      <c r="C33" s="6">
        <v>246</v>
      </c>
      <c r="D33" s="6">
        <v>2748</v>
      </c>
      <c r="E33" s="6">
        <v>2748</v>
      </c>
      <c r="F33" s="6">
        <v>75.714285714285708</v>
      </c>
      <c r="G33" s="6">
        <v>25.714285714285712</v>
      </c>
    </row>
    <row r="34" spans="1:7" ht="15.75" customHeight="1" x14ac:dyDescent="0.25">
      <c r="A34" s="5">
        <v>42285</v>
      </c>
      <c r="B34" s="6">
        <v>40</v>
      </c>
      <c r="C34" s="6">
        <v>242</v>
      </c>
      <c r="D34" s="6" t="s">
        <v>110</v>
      </c>
      <c r="E34" s="6" t="s">
        <v>111</v>
      </c>
      <c r="F34" s="6">
        <v>71.83098591549296</v>
      </c>
      <c r="G34" s="6">
        <v>14.084507042253522</v>
      </c>
    </row>
    <row r="35" spans="1:7" ht="15.75" customHeight="1" x14ac:dyDescent="0.25">
      <c r="A35" s="5">
        <v>42285</v>
      </c>
      <c r="B35" s="6">
        <v>40</v>
      </c>
      <c r="C35" s="6">
        <v>245</v>
      </c>
      <c r="D35" s="6" t="s">
        <v>70</v>
      </c>
      <c r="E35" s="6" t="s">
        <v>71</v>
      </c>
      <c r="F35" s="6">
        <v>68.493150684931507</v>
      </c>
      <c r="G35" s="6">
        <v>23.287671232876711</v>
      </c>
    </row>
    <row r="36" spans="1:7" ht="15.75" customHeight="1" x14ac:dyDescent="0.25">
      <c r="A36" s="5">
        <v>42285</v>
      </c>
      <c r="B36" s="6">
        <v>40</v>
      </c>
      <c r="C36" s="6">
        <v>240</v>
      </c>
      <c r="D36" s="6" t="s">
        <v>43</v>
      </c>
      <c r="E36" s="6">
        <v>130503</v>
      </c>
      <c r="F36" s="6">
        <v>82.191780821917803</v>
      </c>
      <c r="G36" s="6">
        <v>34.246575342465754</v>
      </c>
    </row>
    <row r="37" spans="1:7" ht="15.75" customHeight="1" x14ac:dyDescent="0.25"/>
    <row r="38" spans="1:7" ht="15.75" customHeight="1" x14ac:dyDescent="0.25">
      <c r="A38" s="5">
        <v>42297</v>
      </c>
      <c r="B38" s="6">
        <v>41</v>
      </c>
      <c r="C38" s="6">
        <v>256</v>
      </c>
      <c r="D38" s="6" t="s">
        <v>90</v>
      </c>
      <c r="E38" s="6" t="s">
        <v>91</v>
      </c>
      <c r="F38" s="6">
        <v>70.370370370370367</v>
      </c>
      <c r="G38" s="6">
        <v>27.27272727272727</v>
      </c>
    </row>
    <row r="39" spans="1:7" ht="15.75" customHeight="1" x14ac:dyDescent="0.25">
      <c r="A39" s="5">
        <v>42297</v>
      </c>
      <c r="B39" s="6">
        <v>41</v>
      </c>
      <c r="C39" s="6">
        <v>254</v>
      </c>
      <c r="D39" s="6" t="s">
        <v>94</v>
      </c>
      <c r="E39" s="6" t="s">
        <v>95</v>
      </c>
      <c r="F39" s="6">
        <v>72.463768115942031</v>
      </c>
      <c r="G39" s="6">
        <v>15.942028985507244</v>
      </c>
    </row>
    <row r="40" spans="1:7" ht="15.75" customHeight="1" x14ac:dyDescent="0.25">
      <c r="A40" s="5">
        <v>42297</v>
      </c>
      <c r="B40" s="6">
        <v>41</v>
      </c>
      <c r="C40" s="6">
        <v>258</v>
      </c>
      <c r="D40" s="6" t="s">
        <v>122</v>
      </c>
      <c r="E40" s="6" t="s">
        <v>124</v>
      </c>
      <c r="F40" s="6">
        <v>76.623376623376629</v>
      </c>
      <c r="G40" s="6">
        <v>27.27272727272727</v>
      </c>
    </row>
    <row r="41" spans="1:7" ht="15.75" customHeight="1" x14ac:dyDescent="0.25">
      <c r="A41" s="5">
        <v>42297</v>
      </c>
      <c r="B41" s="6">
        <v>41</v>
      </c>
      <c r="C41" s="6">
        <v>255</v>
      </c>
      <c r="D41" s="6" t="s">
        <v>61</v>
      </c>
      <c r="E41" s="6" t="s">
        <v>67</v>
      </c>
      <c r="F41" s="6">
        <v>82.35294117647058</v>
      </c>
      <c r="G41" s="6">
        <v>22.058823529411764</v>
      </c>
    </row>
    <row r="42" spans="1:7" ht="15.75" customHeight="1" x14ac:dyDescent="0.25">
      <c r="A42" s="5">
        <v>42297</v>
      </c>
      <c r="B42" s="6">
        <v>41</v>
      </c>
      <c r="C42" s="6">
        <v>248</v>
      </c>
      <c r="D42" s="6" t="s">
        <v>43</v>
      </c>
      <c r="E42" s="6">
        <v>130503</v>
      </c>
      <c r="F42" s="6">
        <v>67.605633802816897</v>
      </c>
      <c r="G42" s="6">
        <v>23.611111111111111</v>
      </c>
    </row>
    <row r="43" spans="1:7" ht="15.75" customHeight="1" x14ac:dyDescent="0.25"/>
    <row r="44" spans="1:7" ht="15.75" customHeight="1" x14ac:dyDescent="0.25">
      <c r="A44" s="5">
        <v>42306</v>
      </c>
      <c r="B44" s="6">
        <v>42</v>
      </c>
      <c r="C44" s="6">
        <v>268</v>
      </c>
      <c r="D44" s="6" t="s">
        <v>85</v>
      </c>
      <c r="E44" s="6" t="s">
        <v>99</v>
      </c>
      <c r="F44" s="6">
        <v>77.941176470588232</v>
      </c>
      <c r="G44" s="6">
        <v>37.313432835820898</v>
      </c>
    </row>
    <row r="45" spans="1:7" ht="15.75" customHeight="1" x14ac:dyDescent="0.25">
      <c r="A45" s="5">
        <v>42306</v>
      </c>
      <c r="B45" s="6">
        <v>42</v>
      </c>
      <c r="C45" s="6">
        <v>266</v>
      </c>
      <c r="D45" s="6" t="s">
        <v>85</v>
      </c>
      <c r="E45" s="6" t="s">
        <v>100</v>
      </c>
      <c r="F45" s="6">
        <v>80.821917808219183</v>
      </c>
      <c r="G45" s="6">
        <v>31.944444444444443</v>
      </c>
    </row>
    <row r="46" spans="1:7" ht="15.75" customHeight="1" x14ac:dyDescent="0.25">
      <c r="A46" s="5">
        <v>42306</v>
      </c>
      <c r="B46" s="6">
        <v>42</v>
      </c>
      <c r="C46" s="6">
        <v>267</v>
      </c>
      <c r="D46" s="6" t="s">
        <v>85</v>
      </c>
      <c r="E46" s="6" t="s">
        <v>103</v>
      </c>
      <c r="F46" s="6">
        <v>80</v>
      </c>
      <c r="G46" s="6">
        <v>18.571428571428573</v>
      </c>
    </row>
    <row r="47" spans="1:7" ht="15.75" customHeight="1" x14ac:dyDescent="0.25">
      <c r="A47" s="5">
        <v>42306</v>
      </c>
      <c r="B47" s="6">
        <v>42</v>
      </c>
      <c r="C47" s="6">
        <v>264</v>
      </c>
      <c r="D47" s="6" t="s">
        <v>61</v>
      </c>
      <c r="E47" s="6" t="s">
        <v>137</v>
      </c>
      <c r="F47" s="6">
        <v>75.714285714285708</v>
      </c>
      <c r="G47" s="6">
        <v>45.714285714285715</v>
      </c>
    </row>
    <row r="48" spans="1:7" ht="15.75" customHeight="1" x14ac:dyDescent="0.25">
      <c r="A48" s="5">
        <v>42306</v>
      </c>
      <c r="B48" s="6">
        <v>42</v>
      </c>
      <c r="C48" s="6">
        <v>265</v>
      </c>
      <c r="D48" s="6" t="s">
        <v>61</v>
      </c>
      <c r="E48" s="6" t="s">
        <v>62</v>
      </c>
      <c r="F48" s="6">
        <v>77.464788732394368</v>
      </c>
      <c r="G48" s="6">
        <v>38.028169014084504</v>
      </c>
    </row>
    <row r="49" spans="1:7" ht="15.75" customHeight="1" x14ac:dyDescent="0.25">
      <c r="A49" s="5">
        <v>42306</v>
      </c>
      <c r="B49" s="6">
        <v>42</v>
      </c>
      <c r="C49" s="6">
        <v>261</v>
      </c>
      <c r="D49" s="6" t="s">
        <v>43</v>
      </c>
      <c r="E49" s="6">
        <v>130503</v>
      </c>
      <c r="F49" s="6">
        <v>61.764705882352942</v>
      </c>
      <c r="G49" s="6">
        <v>23.52941176470588</v>
      </c>
    </row>
    <row r="50" spans="1:7" ht="15.75" customHeight="1" x14ac:dyDescent="0.25"/>
    <row r="51" spans="1:7" ht="15.75" customHeight="1" x14ac:dyDescent="0.25">
      <c r="A51" s="5">
        <v>42327</v>
      </c>
      <c r="B51" s="6">
        <v>43</v>
      </c>
      <c r="C51" s="6">
        <v>273</v>
      </c>
      <c r="D51" s="6" t="s">
        <v>85</v>
      </c>
      <c r="E51" s="6" t="s">
        <v>100</v>
      </c>
      <c r="F51" s="6">
        <v>90.140845070422543</v>
      </c>
      <c r="G51" s="6">
        <v>43.661971830985912</v>
      </c>
    </row>
    <row r="52" spans="1:7" ht="15.75" customHeight="1" x14ac:dyDescent="0.25">
      <c r="A52" s="5">
        <v>42327</v>
      </c>
      <c r="B52" s="6">
        <v>43</v>
      </c>
      <c r="C52" s="6">
        <v>276</v>
      </c>
      <c r="D52" s="6" t="s">
        <v>76</v>
      </c>
      <c r="E52" s="6" t="s">
        <v>77</v>
      </c>
      <c r="F52" s="6">
        <v>69.863013698630141</v>
      </c>
      <c r="G52" s="6">
        <v>17.80821917808219</v>
      </c>
    </row>
    <row r="53" spans="1:7" ht="15.75" customHeight="1" x14ac:dyDescent="0.25">
      <c r="A53" s="5">
        <v>42327</v>
      </c>
      <c r="B53" s="6">
        <v>43</v>
      </c>
      <c r="C53" s="6">
        <v>274</v>
      </c>
      <c r="D53" s="6" t="s">
        <v>140</v>
      </c>
      <c r="E53" s="6" t="s">
        <v>141</v>
      </c>
      <c r="F53" s="6">
        <v>63.380281690140848</v>
      </c>
      <c r="G53" s="6">
        <v>12.676056338028168</v>
      </c>
    </row>
    <row r="54" spans="1:7" ht="15.75" customHeight="1" x14ac:dyDescent="0.25">
      <c r="A54" s="5">
        <v>42327</v>
      </c>
      <c r="B54" s="6">
        <v>43</v>
      </c>
      <c r="C54" s="6">
        <v>269</v>
      </c>
      <c r="D54" s="6" t="s">
        <v>43</v>
      </c>
      <c r="E54" s="6">
        <v>130503</v>
      </c>
      <c r="F54" s="6">
        <v>81.690140845070431</v>
      </c>
      <c r="G54" s="6">
        <v>35.2112676056338</v>
      </c>
    </row>
    <row r="55" spans="1:7" ht="15.75" customHeight="1" x14ac:dyDescent="0.25"/>
    <row r="56" spans="1:7" ht="15.75" customHeight="1" x14ac:dyDescent="0.25">
      <c r="A56" s="5">
        <v>42381</v>
      </c>
      <c r="B56" s="6">
        <v>48</v>
      </c>
      <c r="C56" s="6">
        <v>324</v>
      </c>
      <c r="D56" s="6" t="s">
        <v>106</v>
      </c>
      <c r="E56" s="6" t="s">
        <v>107</v>
      </c>
      <c r="F56" s="6">
        <v>59.375</v>
      </c>
      <c r="G56" s="6">
        <v>13.846153846153847</v>
      </c>
    </row>
    <row r="57" spans="1:7" ht="15.75" customHeight="1" x14ac:dyDescent="0.25">
      <c r="A57" s="5">
        <v>42381</v>
      </c>
      <c r="B57" s="6">
        <v>48</v>
      </c>
      <c r="C57" s="6">
        <v>325</v>
      </c>
      <c r="D57" s="6" t="s">
        <v>106</v>
      </c>
      <c r="E57" s="6" t="s">
        <v>109</v>
      </c>
      <c r="F57" s="6">
        <v>74.603174603174608</v>
      </c>
      <c r="G57" s="6">
        <v>15.873015873015872</v>
      </c>
    </row>
    <row r="58" spans="1:7" ht="15.75" customHeight="1" x14ac:dyDescent="0.25">
      <c r="A58" s="5">
        <v>42381</v>
      </c>
      <c r="B58" s="6">
        <v>48</v>
      </c>
      <c r="C58" s="6">
        <v>328</v>
      </c>
      <c r="D58" s="6" t="s">
        <v>76</v>
      </c>
      <c r="E58" s="6" t="s">
        <v>126</v>
      </c>
      <c r="F58" s="6">
        <v>87.096774193548384</v>
      </c>
      <c r="G58" s="6">
        <v>32.258064516129032</v>
      </c>
    </row>
    <row r="59" spans="1:7" ht="15.75" customHeight="1" x14ac:dyDescent="0.25">
      <c r="A59" s="5">
        <v>42381</v>
      </c>
      <c r="B59" s="6">
        <v>48</v>
      </c>
      <c r="C59" s="6">
        <v>326</v>
      </c>
      <c r="D59" s="6" t="s">
        <v>79</v>
      </c>
      <c r="E59" s="6" t="s">
        <v>129</v>
      </c>
      <c r="F59" s="6">
        <v>65.151515151515156</v>
      </c>
      <c r="G59" s="6">
        <v>10.606060606060606</v>
      </c>
    </row>
    <row r="60" spans="1:7" ht="15.75" customHeight="1" x14ac:dyDescent="0.25">
      <c r="A60" s="5">
        <v>42381</v>
      </c>
      <c r="B60" s="6">
        <v>48</v>
      </c>
      <c r="C60" s="6">
        <v>327</v>
      </c>
      <c r="D60" s="6" t="s">
        <v>110</v>
      </c>
      <c r="E60" s="6" t="s">
        <v>133</v>
      </c>
      <c r="F60" s="6">
        <v>78.125</v>
      </c>
      <c r="G60" s="6">
        <v>18.75</v>
      </c>
    </row>
    <row r="61" spans="1:7" ht="15.75" customHeight="1" x14ac:dyDescent="0.25">
      <c r="A61" s="5">
        <v>42381</v>
      </c>
      <c r="B61" s="6">
        <v>48</v>
      </c>
      <c r="C61" s="6">
        <v>318</v>
      </c>
      <c r="D61" s="6" t="s">
        <v>43</v>
      </c>
      <c r="E61" s="6">
        <v>130503</v>
      </c>
      <c r="F61" s="6">
        <v>79.411764705882348</v>
      </c>
      <c r="G61" s="6">
        <v>34.328358208955223</v>
      </c>
    </row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Touros(ID)</vt:lpstr>
      <vt:lpstr>PIVE_RM_08.03.19</vt:lpstr>
      <vt:lpstr>BD_Research_Fapesp_final</vt:lpstr>
      <vt:lpstr>Plot_BullStudy</vt:lpstr>
      <vt:lpstr>Sheet1</vt:lpstr>
      <vt:lpstr>Plan1</vt:lpstr>
      <vt:lpstr> TOUROPARTIDA modif</vt:lpstr>
      <vt:lpstr>replicatas relatorio 1 auxilio</vt:lpstr>
      <vt:lpstr>Plan2</vt:lpstr>
      <vt:lpstr>Plan3</vt:lpstr>
      <vt:lpstr>taxa blast por replicata</vt:lpstr>
      <vt:lpstr>taxa cliv por replicata</vt:lpstr>
      <vt:lpstr>taxa blast validadas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fmvz</dc:creator>
  <cp:lastModifiedBy>1</cp:lastModifiedBy>
  <dcterms:created xsi:type="dcterms:W3CDTF">2019-03-13T15:25:52Z</dcterms:created>
  <dcterms:modified xsi:type="dcterms:W3CDTF">2019-09-02T18:01:48Z</dcterms:modified>
</cp:coreProperties>
</file>