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45" windowWidth="19440" windowHeight="7995"/>
  </bookViews>
  <sheets>
    <sheet name="CONTAB DCTO DEV" sheetId="4" r:id="rId1"/>
  </sheets>
  <definedNames>
    <definedName name="_xlnm._FilterDatabase" localSheetId="0" hidden="1">'CONTAB DCTO DEV'!$A$60:$AA$94</definedName>
  </definedNames>
  <calcPr calcId="125725"/>
</workbook>
</file>

<file path=xl/calcChain.xml><?xml version="1.0" encoding="utf-8"?>
<calcChain xmlns="http://schemas.openxmlformats.org/spreadsheetml/2006/main">
  <c r="L30" i="4"/>
  <c r="L21"/>
  <c r="L29" s="1"/>
  <c r="V93"/>
  <c r="V89"/>
  <c r="L87"/>
  <c r="L84"/>
  <c r="L90" s="1"/>
  <c r="L91" s="1"/>
  <c r="L83"/>
  <c r="L79"/>
  <c r="L77"/>
  <c r="L78" s="1"/>
  <c r="L71"/>
  <c r="L70"/>
  <c r="L67"/>
  <c r="L66"/>
  <c r="L65"/>
  <c r="L64"/>
  <c r="L63"/>
  <c r="L56"/>
  <c r="L47"/>
  <c r="L52" s="1"/>
  <c r="L38"/>
  <c r="L61" s="1"/>
  <c r="L62" s="1"/>
  <c r="L34"/>
  <c r="L20"/>
  <c r="L76" l="1"/>
  <c r="L73"/>
  <c r="L89"/>
</calcChain>
</file>

<file path=xl/comments1.xml><?xml version="1.0" encoding="utf-8"?>
<comments xmlns="http://schemas.openxmlformats.org/spreadsheetml/2006/main">
  <authors>
    <author>fcm</author>
    <author>cendalesh</author>
    <author>Clarita Rivas</author>
    <author>clara.rivas</author>
  </authors>
  <commentList>
    <comment ref="A3" authorId="0">
      <text>
        <r>
          <rPr>
            <b/>
            <sz val="9"/>
            <color indexed="81"/>
            <rFont val="Tahoma"/>
            <family val="2"/>
          </rPr>
          <t>ejemplo: multa que ingreso a la cuenta de remo Externo de AVVILLAS del municipio de buga y del concesionario Remo,  tipo Simit por $100.000.</t>
        </r>
      </text>
    </comment>
    <comment ref="H3" authorId="0">
      <text>
        <r>
          <rPr>
            <b/>
            <sz val="9"/>
            <color indexed="81"/>
            <rFont val="Tahoma"/>
            <family val="2"/>
          </rPr>
          <t>fcm:</t>
        </r>
        <r>
          <rPr>
            <sz val="9"/>
            <color indexed="81"/>
            <rFont val="Tahoma"/>
            <family val="2"/>
          </rPr>
          <t xml:space="preserve">
todos los registros deben contener la ref</t>
        </r>
      </text>
    </comment>
    <comment ref="V5" authorId="0">
      <text>
        <r>
          <rPr>
            <b/>
            <sz val="9"/>
            <color indexed="81"/>
            <rFont val="Tahoma"/>
            <family val="2"/>
          </rPr>
          <t>fcm:</t>
        </r>
        <r>
          <rPr>
            <sz val="9"/>
            <color indexed="81"/>
            <rFont val="Tahoma"/>
            <family val="2"/>
          </rPr>
          <t xml:space="preserve">
ES OBLIGATORIO PARA LAS CXC Y CXP</t>
        </r>
      </text>
    </comment>
    <comment ref="S6" authorId="0">
      <text>
        <r>
          <rPr>
            <b/>
            <sz val="9"/>
            <color indexed="81"/>
            <rFont val="Tahoma"/>
            <family val="2"/>
          </rPr>
          <t>fcm:</t>
        </r>
        <r>
          <rPr>
            <sz val="9"/>
            <color indexed="81"/>
            <rFont val="Tahoma"/>
            <family val="2"/>
          </rPr>
          <t xml:space="preserve">
HABLAR CON GUILLERMO PARA EL NOMBRE DEL CAMPO</t>
        </r>
      </text>
    </comment>
    <comment ref="X6" authorId="0">
      <text>
        <r>
          <rPr>
            <b/>
            <sz val="9"/>
            <color indexed="81"/>
            <rFont val="Tahoma"/>
            <family val="2"/>
          </rPr>
          <t>fcm:</t>
        </r>
        <r>
          <rPr>
            <sz val="9"/>
            <color indexed="81"/>
            <rFont val="Tahoma"/>
            <family val="2"/>
          </rPr>
          <t xml:space="preserve">
clave ref1., por otros datos</t>
        </r>
      </text>
    </comment>
    <comment ref="B9" authorId="0">
      <text>
        <r>
          <rPr>
            <b/>
            <sz val="9"/>
            <color indexed="81"/>
            <rFont val="Tahoma"/>
            <family val="2"/>
          </rPr>
          <t>fcm:</t>
        </r>
        <r>
          <rPr>
            <sz val="9"/>
            <color indexed="81"/>
            <rFont val="Tahoma"/>
            <family val="2"/>
          </rPr>
          <t xml:space="preserve">
fecha del recaudo</t>
        </r>
      </text>
    </comment>
    <comment ref="E9" authorId="0">
      <text>
        <r>
          <rPr>
            <b/>
            <sz val="9"/>
            <color indexed="81"/>
            <rFont val="Tahoma"/>
            <family val="2"/>
          </rPr>
          <t>fcm:</t>
        </r>
        <r>
          <rPr>
            <sz val="9"/>
            <color indexed="81"/>
            <rFont val="Tahoma"/>
            <family val="2"/>
          </rPr>
          <t xml:space="preserve">
fecha del recaudo
</t>
        </r>
      </text>
    </comment>
    <comment ref="F9" authorId="0">
      <text>
        <r>
          <rPr>
            <b/>
            <sz val="9"/>
            <color indexed="81"/>
            <rFont val="Tahoma"/>
            <family val="2"/>
          </rPr>
          <t>fcm:</t>
        </r>
        <r>
          <rPr>
            <sz val="9"/>
            <color indexed="81"/>
            <rFont val="Tahoma"/>
            <family val="2"/>
          </rPr>
          <t xml:space="preserve">
01,02,03…...</t>
        </r>
      </text>
    </comment>
    <comment ref="H9" authorId="0">
      <text>
        <r>
          <rPr>
            <b/>
            <sz val="9"/>
            <color indexed="81"/>
            <rFont val="Tahoma"/>
            <family val="2"/>
          </rPr>
          <t>fcm:</t>
        </r>
        <r>
          <rPr>
            <sz val="9"/>
            <color indexed="81"/>
            <rFont val="Tahoma"/>
            <family val="2"/>
          </rPr>
          <t xml:space="preserve">
EL No. DE LIQUIDACION PARA EL EXTERNO EL DIVIPO PARA EL LOCAL</t>
        </r>
      </text>
    </comment>
    <comment ref="I9" authorId="0">
      <text>
        <r>
          <rPr>
            <b/>
            <sz val="9"/>
            <color indexed="81"/>
            <rFont val="Tahoma"/>
            <family val="2"/>
          </rPr>
          <t>fcm:</t>
        </r>
        <r>
          <rPr>
            <sz val="9"/>
            <color indexed="81"/>
            <rFont val="Tahoma"/>
            <family val="2"/>
          </rPr>
          <t xml:space="preserve">
TEXTO DE 25 CARACTERES QUE INDIQUE QUE ES</t>
        </r>
      </text>
    </comment>
    <comment ref="J9" authorId="0">
      <text>
        <r>
          <rPr>
            <b/>
            <sz val="8"/>
            <color indexed="81"/>
            <rFont val="Tahoma"/>
            <family val="2"/>
          </rPr>
          <t>fcm:
PARA LAS CUENTAS DE MAYOR (INGRESOS Ò GASTOS) ES:</t>
        </r>
        <r>
          <rPr>
            <sz val="8"/>
            <color indexed="81"/>
            <rFont val="Tahoma"/>
            <family val="2"/>
          </rPr>
          <t xml:space="preserve">
40 PARA LOS DEBITOS 
50 PARA LOS CREDITOS
</t>
        </r>
        <r>
          <rPr>
            <b/>
            <sz val="8"/>
            <color indexed="81"/>
            <rFont val="Tahoma"/>
            <family val="2"/>
          </rPr>
          <t xml:space="preserve">PARA LAS CUENTAS DE DEUDORES  ES:
</t>
        </r>
        <r>
          <rPr>
            <sz val="8"/>
            <color indexed="81"/>
            <rFont val="Tahoma"/>
            <family val="2"/>
          </rPr>
          <t xml:space="preserve">01 PARA LOS DEBITOS
11 PARA LOS CREDITOS
</t>
        </r>
        <r>
          <rPr>
            <b/>
            <sz val="8"/>
            <color indexed="81"/>
            <rFont val="Tahoma"/>
            <family val="2"/>
          </rPr>
          <t xml:space="preserve">PARA LAS CUENTAS DE ACREEDORES ES:
</t>
        </r>
        <r>
          <rPr>
            <sz val="8"/>
            <color indexed="81"/>
            <rFont val="Tahoma"/>
            <family val="2"/>
          </rPr>
          <t>21 PARA LOS DEBITOS
31 PARA LOS CREDITOS</t>
        </r>
      </text>
    </comment>
    <comment ref="K9" authorId="0">
      <text>
        <r>
          <rPr>
            <b/>
            <sz val="9"/>
            <color indexed="81"/>
            <rFont val="Tahoma"/>
            <family val="2"/>
          </rPr>
          <t>fcm:</t>
        </r>
        <r>
          <rPr>
            <sz val="9"/>
            <color indexed="81"/>
            <rFont val="Tahoma"/>
            <family val="2"/>
          </rPr>
          <t xml:space="preserve">
debe contener  10 digitos</t>
        </r>
      </text>
    </comment>
    <comment ref="L9" authorId="0">
      <text>
        <r>
          <rPr>
            <b/>
            <sz val="9"/>
            <color indexed="81"/>
            <rFont val="Tahoma"/>
            <family val="2"/>
          </rPr>
          <t>fcm:</t>
        </r>
        <r>
          <rPr>
            <sz val="9"/>
            <color indexed="81"/>
            <rFont val="Tahoma"/>
            <family val="2"/>
          </rPr>
          <t xml:space="preserve">
valor</t>
        </r>
      </text>
    </comment>
    <comment ref="M9" authorId="0">
      <text>
        <r>
          <rPr>
            <b/>
            <sz val="9"/>
            <color indexed="81"/>
            <rFont val="Tahoma"/>
            <family val="2"/>
          </rPr>
          <t>fcm:
si la cuenta es de simit no debe contener indicador</t>
        </r>
      </text>
    </comment>
    <comment ref="N9" authorId="0">
      <text>
        <r>
          <rPr>
            <b/>
            <sz val="9"/>
            <color indexed="81"/>
            <rFont val="Tahoma"/>
            <family val="2"/>
          </rPr>
          <t>fcm:</t>
        </r>
        <r>
          <rPr>
            <sz val="9"/>
            <color indexed="81"/>
            <rFont val="Tahoma"/>
            <family val="2"/>
          </rPr>
          <t xml:space="preserve">
según la estructura que se defina en los centros de costos</t>
        </r>
      </text>
    </comment>
    <comment ref="O9" authorId="0">
      <text>
        <r>
          <rPr>
            <b/>
            <sz val="9"/>
            <color indexed="81"/>
            <rFont val="Tahoma"/>
            <family val="2"/>
          </rPr>
          <t>fcm:</t>
        </r>
        <r>
          <rPr>
            <sz val="9"/>
            <color indexed="81"/>
            <rFont val="Tahoma"/>
            <family val="2"/>
          </rPr>
          <t xml:space="preserve">
según la estructura de los centros de beneficio</t>
        </r>
      </text>
    </comment>
    <comment ref="Q9" authorId="0">
      <text>
        <r>
          <rPr>
            <b/>
            <sz val="9"/>
            <color indexed="81"/>
            <rFont val="Tahoma"/>
            <family val="2"/>
          </rPr>
          <t>fcm:</t>
        </r>
        <r>
          <rPr>
            <sz val="9"/>
            <color indexed="81"/>
            <rFont val="Tahoma"/>
            <family val="2"/>
          </rPr>
          <t xml:space="preserve">
QUE ME DIGA CUANDO ES RECAUDO O DISPERSIÒN</t>
        </r>
      </text>
    </comment>
    <comment ref="S9" authorId="0">
      <text>
        <r>
          <rPr>
            <b/>
            <sz val="9"/>
            <color indexed="81"/>
            <rFont val="Tahoma"/>
            <family val="2"/>
          </rPr>
          <t>fcm:</t>
        </r>
        <r>
          <rPr>
            <sz val="9"/>
            <color indexed="81"/>
            <rFont val="Tahoma"/>
            <family val="2"/>
          </rPr>
          <t xml:space="preserve">
ES EL SEGMENTO DEBE SER SIMIT</t>
        </r>
      </text>
    </comment>
    <comment ref="T9" authorId="0">
      <text>
        <r>
          <rPr>
            <b/>
            <sz val="9"/>
            <color indexed="81"/>
            <rFont val="Tahoma"/>
            <family val="2"/>
          </rPr>
          <t>fcm:</t>
        </r>
        <r>
          <rPr>
            <sz val="9"/>
            <color indexed="81"/>
            <rFont val="Tahoma"/>
            <family val="2"/>
          </rPr>
          <t xml:space="preserve">
NIT CONTABLE DEL MUNICIPIO</t>
        </r>
      </text>
    </comment>
    <comment ref="V9" authorId="0">
      <text>
        <r>
          <rPr>
            <b/>
            <sz val="9"/>
            <color indexed="81"/>
            <rFont val="Tahoma"/>
            <family val="2"/>
          </rPr>
          <t>fcm:</t>
        </r>
        <r>
          <rPr>
            <sz val="9"/>
            <color indexed="81"/>
            <rFont val="Tahoma"/>
            <family val="2"/>
          </rPr>
          <t xml:space="preserve">
ES LA FECHA EN LA QUE VAMOS A PAGAR</t>
        </r>
      </text>
    </comment>
    <comment ref="W9" authorId="0">
      <text>
        <r>
          <rPr>
            <sz val="9"/>
            <color indexed="81"/>
            <rFont val="Tahoma"/>
            <family val="2"/>
          </rPr>
          <t>Z000=INMEDIATO</t>
        </r>
      </text>
    </comment>
    <comment ref="X9" authorId="0">
      <text>
        <r>
          <rPr>
            <b/>
            <sz val="9"/>
            <color indexed="81"/>
            <rFont val="Tahoma"/>
            <family val="2"/>
          </rPr>
          <t>fcm:</t>
        </r>
        <r>
          <rPr>
            <sz val="9"/>
            <color indexed="81"/>
            <rFont val="Tahoma"/>
            <family val="2"/>
          </rPr>
          <t xml:space="preserve">
NIT CONTABLE DEL MUNICIPIO</t>
        </r>
      </text>
    </comment>
    <comment ref="K20" authorId="1">
      <text>
        <r>
          <rPr>
            <b/>
            <sz val="8"/>
            <color indexed="81"/>
            <rFont val="Tahoma"/>
            <family val="2"/>
          </rPr>
          <t>cendalesh:</t>
        </r>
        <r>
          <rPr>
            <sz val="8"/>
            <color indexed="81"/>
            <rFont val="Tahoma"/>
            <family val="2"/>
          </rPr>
          <t xml:space="preserve">
2905901013 si es agrario o popular</t>
        </r>
      </text>
    </comment>
    <comment ref="L21" authorId="2">
      <text>
        <r>
          <rPr>
            <b/>
            <sz val="9"/>
            <color indexed="81"/>
            <rFont val="Tahoma"/>
            <family val="2"/>
          </rPr>
          <t>Clarita Rivas:</t>
        </r>
        <r>
          <rPr>
            <sz val="9"/>
            <color indexed="81"/>
            <rFont val="Tahoma"/>
            <family val="2"/>
          </rPr>
          <t xml:space="preserve">
OT
OJOO. NO SE TIENE EN CUENTA EL VALOR DEL AP</t>
        </r>
      </text>
    </comment>
    <comment ref="R21" authorId="2">
      <text>
        <r>
          <rPr>
            <b/>
            <sz val="9"/>
            <color indexed="81"/>
            <rFont val="Tahoma"/>
            <family val="2"/>
          </rPr>
          <t>Clarita Rivas:</t>
        </r>
        <r>
          <rPr>
            <sz val="9"/>
            <color indexed="81"/>
            <rFont val="Tahoma"/>
            <family val="2"/>
          </rPr>
          <t xml:space="preserve">
el valor es el valor neto por el que a a salir la transferencia</t>
        </r>
      </text>
    </comment>
    <comment ref="L22" authorId="2">
      <text>
        <r>
          <rPr>
            <b/>
            <sz val="9"/>
            <color indexed="81"/>
            <rFont val="Tahoma"/>
            <family val="2"/>
          </rPr>
          <t>Clarita Rivas:
TERCERO 1</t>
        </r>
      </text>
    </comment>
    <comment ref="R22" authorId="2">
      <text>
        <r>
          <rPr>
            <b/>
            <sz val="9"/>
            <color indexed="81"/>
            <rFont val="Tahoma"/>
            <family val="2"/>
          </rPr>
          <t>Clarita Rivas:</t>
        </r>
        <r>
          <rPr>
            <sz val="9"/>
            <color indexed="81"/>
            <rFont val="Tahoma"/>
            <family val="2"/>
          </rPr>
          <t xml:space="preserve">
el valor es el valor neto por el que a a salir la transferencia</t>
        </r>
      </text>
    </comment>
    <comment ref="L23" authorId="2">
      <text>
        <r>
          <rPr>
            <b/>
            <sz val="9"/>
            <color indexed="81"/>
            <rFont val="Tahoma"/>
            <family val="2"/>
          </rPr>
          <t>Clarita Rivas:
TERCERO 2
SI HAY TERCERO 4 DBE REPETIRSE ESTA OPERACION</t>
        </r>
      </text>
    </comment>
    <comment ref="R23" authorId="2">
      <text>
        <r>
          <rPr>
            <b/>
            <sz val="9"/>
            <color indexed="81"/>
            <rFont val="Tahoma"/>
            <family val="2"/>
          </rPr>
          <t>Clarita Rivas:</t>
        </r>
        <r>
          <rPr>
            <sz val="9"/>
            <color indexed="81"/>
            <rFont val="Tahoma"/>
            <family val="2"/>
          </rPr>
          <t xml:space="preserve">
el valor es el valor neto por el que a a salir la transferencia</t>
        </r>
      </text>
    </comment>
    <comment ref="L24" authorId="2">
      <text>
        <r>
          <rPr>
            <b/>
            <sz val="9"/>
            <color indexed="81"/>
            <rFont val="Tahoma"/>
            <family val="2"/>
          </rPr>
          <t>Clarita Rivas:
TERCERO 2
SI HAY TERCERO 4 DBE REPETIRSE ESTA OPERACION</t>
        </r>
      </text>
    </comment>
    <comment ref="R24" authorId="2">
      <text>
        <r>
          <rPr>
            <b/>
            <sz val="9"/>
            <color indexed="81"/>
            <rFont val="Tahoma"/>
            <family val="2"/>
          </rPr>
          <t>Clarita Rivas:</t>
        </r>
        <r>
          <rPr>
            <sz val="9"/>
            <color indexed="81"/>
            <rFont val="Tahoma"/>
            <family val="2"/>
          </rPr>
          <t xml:space="preserve">
el valor es el valor neto por el que a a salir la transferencia</t>
        </r>
      </text>
    </comment>
    <comment ref="K29" authorId="1">
      <text>
        <r>
          <rPr>
            <b/>
            <sz val="8"/>
            <color indexed="81"/>
            <rFont val="Tahoma"/>
            <family val="2"/>
          </rPr>
          <t>cendalesh:</t>
        </r>
        <r>
          <rPr>
            <sz val="8"/>
            <color indexed="81"/>
            <rFont val="Tahoma"/>
            <family val="2"/>
          </rPr>
          <t xml:space="preserve">
2905901013 si es agrario o popular</t>
        </r>
      </text>
    </comment>
    <comment ref="K30" authorId="1">
      <text>
        <r>
          <rPr>
            <b/>
            <sz val="8"/>
            <color indexed="81"/>
            <rFont val="Tahoma"/>
            <family val="2"/>
          </rPr>
          <t>cendalesh:</t>
        </r>
        <r>
          <rPr>
            <sz val="8"/>
            <color indexed="81"/>
            <rFont val="Tahoma"/>
            <family val="2"/>
          </rPr>
          <t xml:space="preserve">
2905901013 si es agrario o popular</t>
        </r>
      </text>
    </comment>
    <comment ref="R32" authorId="2">
      <text>
        <r>
          <rPr>
            <b/>
            <sz val="9"/>
            <color indexed="81"/>
            <rFont val="Tahoma"/>
            <family val="2"/>
          </rPr>
          <t>Clarita Rivas:</t>
        </r>
        <r>
          <rPr>
            <sz val="9"/>
            <color indexed="81"/>
            <rFont val="Tahoma"/>
            <family val="2"/>
          </rPr>
          <t xml:space="preserve">
el valor es el valor neto por el que a a salir la transferencia</t>
        </r>
      </text>
    </comment>
    <comment ref="R33" authorId="2">
      <text>
        <r>
          <rPr>
            <b/>
            <sz val="9"/>
            <color indexed="81"/>
            <rFont val="Tahoma"/>
            <family val="2"/>
          </rPr>
          <t>Clarita Rivas:</t>
        </r>
        <r>
          <rPr>
            <sz val="9"/>
            <color indexed="81"/>
            <rFont val="Tahoma"/>
            <family val="2"/>
          </rPr>
          <t xml:space="preserve">
el valor es el valor neto por el que a a salir la transferencia</t>
        </r>
      </text>
    </comment>
    <comment ref="K34" authorId="1">
      <text>
        <r>
          <rPr>
            <b/>
            <sz val="8"/>
            <color indexed="81"/>
            <rFont val="Tahoma"/>
            <family val="2"/>
          </rPr>
          <t>cendalesh:</t>
        </r>
        <r>
          <rPr>
            <sz val="8"/>
            <color indexed="81"/>
            <rFont val="Tahoma"/>
            <family val="2"/>
          </rPr>
          <t xml:space="preserve">
2905901013 si es agrario o popular</t>
        </r>
      </text>
    </comment>
    <comment ref="L34" authorId="2">
      <text>
        <r>
          <rPr>
            <b/>
            <sz val="9"/>
            <color indexed="81"/>
            <rFont val="Tahoma"/>
            <family val="2"/>
          </rPr>
          <t>Clarita Rivas:</t>
        </r>
        <r>
          <rPr>
            <sz val="9"/>
            <color indexed="81"/>
            <rFont val="Tahoma"/>
            <family val="2"/>
          </rPr>
          <t xml:space="preserve">
Incluye solo lo que esta con el Numero de liquidacion más  G.</t>
        </r>
      </text>
    </comment>
    <comment ref="K38" authorId="1">
      <text>
        <r>
          <rPr>
            <b/>
            <sz val="8"/>
            <color indexed="81"/>
            <rFont val="Tahoma"/>
            <family val="2"/>
          </rPr>
          <t>cendalesh:</t>
        </r>
        <r>
          <rPr>
            <sz val="8"/>
            <color indexed="81"/>
            <rFont val="Tahoma"/>
            <family val="2"/>
          </rPr>
          <t xml:space="preserve">
2905901013 si es agrario o popular</t>
        </r>
      </text>
    </comment>
    <comment ref="L39" authorId="2">
      <text>
        <r>
          <rPr>
            <b/>
            <sz val="9"/>
            <color indexed="81"/>
            <rFont val="Tahoma"/>
            <family val="2"/>
          </rPr>
          <t>Clarita Rivas:</t>
        </r>
        <r>
          <rPr>
            <sz val="9"/>
            <color indexed="81"/>
            <rFont val="Tahoma"/>
            <family val="2"/>
          </rPr>
          <t xml:space="preserve">
OT
OJOO. NO SE TIENE EN CUENTA EL VALOR DEL AP</t>
        </r>
      </text>
    </comment>
    <comment ref="R39" authorId="2">
      <text>
        <r>
          <rPr>
            <b/>
            <sz val="9"/>
            <color indexed="81"/>
            <rFont val="Tahoma"/>
            <family val="2"/>
          </rPr>
          <t>Clarita Rivas:</t>
        </r>
        <r>
          <rPr>
            <sz val="9"/>
            <color indexed="81"/>
            <rFont val="Tahoma"/>
            <family val="2"/>
          </rPr>
          <t xml:space="preserve">
el valor es el valor neto por el que a a salir la transferencia</t>
        </r>
      </text>
    </comment>
    <comment ref="L40" authorId="2">
      <text>
        <r>
          <rPr>
            <b/>
            <sz val="9"/>
            <color indexed="81"/>
            <rFont val="Tahoma"/>
            <family val="2"/>
          </rPr>
          <t>Clarita Rivas:
TERCERO 1</t>
        </r>
      </text>
    </comment>
    <comment ref="R40" authorId="2">
      <text>
        <r>
          <rPr>
            <b/>
            <sz val="9"/>
            <color indexed="81"/>
            <rFont val="Tahoma"/>
            <family val="2"/>
          </rPr>
          <t>Clarita Rivas:</t>
        </r>
        <r>
          <rPr>
            <sz val="9"/>
            <color indexed="81"/>
            <rFont val="Tahoma"/>
            <family val="2"/>
          </rPr>
          <t xml:space="preserve">
el valor es el valor neto por el que a a salir la transferencia</t>
        </r>
      </text>
    </comment>
    <comment ref="L41" authorId="2">
      <text>
        <r>
          <rPr>
            <b/>
            <sz val="9"/>
            <color indexed="81"/>
            <rFont val="Tahoma"/>
            <family val="2"/>
          </rPr>
          <t>Clarita Rivas:
TERCERO 2
SI HAY TERCERO 4 DBE REPETIRSE ESTA OPERACION</t>
        </r>
      </text>
    </comment>
    <comment ref="R41" authorId="2">
      <text>
        <r>
          <rPr>
            <b/>
            <sz val="9"/>
            <color indexed="81"/>
            <rFont val="Tahoma"/>
            <family val="2"/>
          </rPr>
          <t>Clarita Rivas:</t>
        </r>
        <r>
          <rPr>
            <sz val="9"/>
            <color indexed="81"/>
            <rFont val="Tahoma"/>
            <family val="2"/>
          </rPr>
          <t xml:space="preserve">
el valor es el valor neto por el que a a salir la transferencia</t>
        </r>
      </text>
    </comment>
    <comment ref="L42" authorId="2">
      <text>
        <r>
          <rPr>
            <b/>
            <sz val="9"/>
            <color indexed="81"/>
            <rFont val="Tahoma"/>
            <family val="2"/>
          </rPr>
          <t>Clarita Rivas:
TERCERO 2
SI HAY TERCERO 4 DBE REPETIRSE ESTA OPERACION</t>
        </r>
      </text>
    </comment>
    <comment ref="R42" authorId="2">
      <text>
        <r>
          <rPr>
            <b/>
            <sz val="9"/>
            <color indexed="81"/>
            <rFont val="Tahoma"/>
            <family val="2"/>
          </rPr>
          <t>Clarita Rivas:</t>
        </r>
        <r>
          <rPr>
            <sz val="9"/>
            <color indexed="81"/>
            <rFont val="Tahoma"/>
            <family val="2"/>
          </rPr>
          <t xml:space="preserve">
el valor es el valor neto por el que a a salir la transferencia</t>
        </r>
      </text>
    </comment>
    <comment ref="K52" authorId="1">
      <text>
        <r>
          <rPr>
            <b/>
            <sz val="8"/>
            <color indexed="81"/>
            <rFont val="Tahoma"/>
            <family val="2"/>
          </rPr>
          <t>cendalesh:</t>
        </r>
        <r>
          <rPr>
            <sz val="8"/>
            <color indexed="81"/>
            <rFont val="Tahoma"/>
            <family val="2"/>
          </rPr>
          <t xml:space="preserve">
2905901013 si es agrario o pupular</t>
        </r>
      </text>
    </comment>
    <comment ref="R54" authorId="2">
      <text>
        <r>
          <rPr>
            <b/>
            <sz val="9"/>
            <color indexed="81"/>
            <rFont val="Tahoma"/>
            <family val="2"/>
          </rPr>
          <t>Clarita Rivas:</t>
        </r>
        <r>
          <rPr>
            <sz val="9"/>
            <color indexed="81"/>
            <rFont val="Tahoma"/>
            <family val="2"/>
          </rPr>
          <t xml:space="preserve">
el valor es el valor neto por el que a a salir la transferencia</t>
        </r>
      </text>
    </comment>
    <comment ref="R55" authorId="2">
      <text>
        <r>
          <rPr>
            <b/>
            <sz val="9"/>
            <color indexed="81"/>
            <rFont val="Tahoma"/>
            <family val="2"/>
          </rPr>
          <t>Clarita Rivas:</t>
        </r>
        <r>
          <rPr>
            <sz val="9"/>
            <color indexed="81"/>
            <rFont val="Tahoma"/>
            <family val="2"/>
          </rPr>
          <t xml:space="preserve">
el valor es el valor neto por el que a a salir la transferencia</t>
        </r>
      </text>
    </comment>
    <comment ref="K56" authorId="1">
      <text>
        <r>
          <rPr>
            <b/>
            <sz val="8"/>
            <color indexed="81"/>
            <rFont val="Tahoma"/>
            <family val="2"/>
          </rPr>
          <t>cendalesh:</t>
        </r>
        <r>
          <rPr>
            <sz val="8"/>
            <color indexed="81"/>
            <rFont val="Tahoma"/>
            <family val="2"/>
          </rPr>
          <t xml:space="preserve">
si es agrario o popular</t>
        </r>
      </text>
    </comment>
    <comment ref="L56" authorId="2">
      <text>
        <r>
          <rPr>
            <b/>
            <sz val="9"/>
            <color indexed="81"/>
            <rFont val="Tahoma"/>
            <family val="2"/>
          </rPr>
          <t>Clarita Rivas:</t>
        </r>
        <r>
          <rPr>
            <sz val="9"/>
            <color indexed="81"/>
            <rFont val="Tahoma"/>
            <family val="2"/>
          </rPr>
          <t xml:space="preserve">
Incluye solo lo que esta con el Numero de liquidacion más  G.</t>
        </r>
      </text>
    </comment>
    <comment ref="K61" authorId="3">
      <text>
        <r>
          <rPr>
            <b/>
            <sz val="9"/>
            <color indexed="81"/>
            <rFont val="Tahoma"/>
            <charset val="1"/>
          </rPr>
          <t>clara.rivas:</t>
        </r>
        <r>
          <rPr>
            <sz val="9"/>
            <color indexed="81"/>
            <rFont val="Tahoma"/>
            <charset val="1"/>
          </rPr>
          <t xml:space="preserve">
CUENTA D ERECAUDO TERMINADA 2</t>
        </r>
      </text>
    </comment>
    <comment ref="K63" authorId="3">
      <text>
        <r>
          <rPr>
            <b/>
            <sz val="9"/>
            <color indexed="81"/>
            <rFont val="Tahoma"/>
            <family val="2"/>
          </rPr>
          <t>clara.rivas:</t>
        </r>
        <r>
          <rPr>
            <sz val="9"/>
            <color indexed="81"/>
            <rFont val="Tahoma"/>
            <family val="2"/>
          </rPr>
          <t xml:space="preserve">
LA CUENTA BANCARIA TERMINADA EN 2</t>
        </r>
      </text>
    </comment>
    <comment ref="R72" authorId="2">
      <text>
        <r>
          <rPr>
            <b/>
            <sz val="9"/>
            <color indexed="81"/>
            <rFont val="Tahoma"/>
            <family val="2"/>
          </rPr>
          <t>Clarita Rivas:</t>
        </r>
        <r>
          <rPr>
            <sz val="9"/>
            <color indexed="81"/>
            <rFont val="Tahoma"/>
            <family val="2"/>
          </rPr>
          <t xml:space="preserve">
SK</t>
        </r>
      </text>
    </comment>
    <comment ref="R75" authorId="2">
      <text>
        <r>
          <rPr>
            <b/>
            <sz val="9"/>
            <color indexed="81"/>
            <rFont val="Tahoma"/>
            <family val="2"/>
          </rPr>
          <t>Clarita Rivas:</t>
        </r>
        <r>
          <rPr>
            <sz val="9"/>
            <color indexed="81"/>
            <rFont val="Tahoma"/>
            <family val="2"/>
          </rPr>
          <t xml:space="preserve">
el valor es el valor neto por el que a a salir la transferencia</t>
        </r>
      </text>
    </comment>
    <comment ref="R83" authorId="3">
      <text>
        <r>
          <rPr>
            <b/>
            <sz val="9"/>
            <color indexed="81"/>
            <rFont val="Tahoma"/>
            <family val="2"/>
          </rPr>
          <t>clara.rivas:</t>
        </r>
        <r>
          <rPr>
            <sz val="9"/>
            <color indexed="81"/>
            <rFont val="Tahoma"/>
            <family val="2"/>
          </rPr>
          <t xml:space="preserve">
SE SUMAN DEL DETALLADO</t>
        </r>
      </text>
    </comment>
    <comment ref="R85" authorId="3">
      <text>
        <r>
          <rPr>
            <b/>
            <sz val="9"/>
            <color indexed="81"/>
            <rFont val="Tahoma"/>
            <family val="2"/>
          </rPr>
          <t>clara.rivas:</t>
        </r>
        <r>
          <rPr>
            <sz val="9"/>
            <color indexed="81"/>
            <rFont val="Tahoma"/>
            <family val="2"/>
          </rPr>
          <t xml:space="preserve">
SE SUMAN DEL DETALLADO</t>
        </r>
      </text>
    </comment>
    <comment ref="R87" authorId="1">
      <text>
        <r>
          <rPr>
            <b/>
            <sz val="8"/>
            <color indexed="81"/>
            <rFont val="Tahoma"/>
            <family val="2"/>
          </rPr>
          <t>cendalesh:</t>
        </r>
        <r>
          <rPr>
            <sz val="8"/>
            <color indexed="81"/>
            <rFont val="Tahoma"/>
            <family val="2"/>
          </rPr>
          <t xml:space="preserve">
SUM DETALLADOS</t>
        </r>
      </text>
    </comment>
    <comment ref="K91" authorId="2">
      <text>
        <r>
          <rPr>
            <b/>
            <sz val="9"/>
            <color indexed="81"/>
            <rFont val="Tahoma"/>
            <family val="2"/>
          </rPr>
          <t>Clarita Rivas:</t>
        </r>
        <r>
          <rPr>
            <sz val="9"/>
            <color indexed="81"/>
            <rFont val="Tahoma"/>
            <family val="2"/>
          </rPr>
          <t xml:space="preserve">
SI ES AVVILLAS 1110062201, SI ES BFE ES:1110065801</t>
        </r>
      </text>
    </comment>
  </commentList>
</comments>
</file>

<file path=xl/sharedStrings.xml><?xml version="1.0" encoding="utf-8"?>
<sst xmlns="http://schemas.openxmlformats.org/spreadsheetml/2006/main" count="1384" uniqueCount="209">
  <si>
    <t>ANEXO 1</t>
  </si>
  <si>
    <t>Campo</t>
  </si>
  <si>
    <t>Fecha Doc.  </t>
  </si>
  <si>
    <t>Clase doc. </t>
  </si>
  <si>
    <t>Sociedad  </t>
  </si>
  <si>
    <t>Fecha Contab.  </t>
  </si>
  <si>
    <t>Período  </t>
  </si>
  <si>
    <t>Moneda  </t>
  </si>
  <si>
    <t>Referencia  </t>
  </si>
  <si>
    <t>Txt. Cabecera Dcto.  </t>
  </si>
  <si>
    <t>Clave Contab.  </t>
  </si>
  <si>
    <t>Cuenta  </t>
  </si>
  <si>
    <t>importe  </t>
  </si>
  <si>
    <t>Indicador de impuestos</t>
  </si>
  <si>
    <t>Centro de costos  </t>
  </si>
  <si>
    <t>Centro de Beneficio  </t>
  </si>
  <si>
    <t>Fecha Valor  </t>
  </si>
  <si>
    <t>Asignación</t>
  </si>
  <si>
    <t>Texto</t>
  </si>
  <si>
    <t>SEGMENTO</t>
  </si>
  <si>
    <t>Codigo que Identifica el tercero en sap</t>
  </si>
  <si>
    <t>cuenta divergente</t>
  </si>
  <si>
    <t>fecha Base</t>
  </si>
  <si>
    <t>Condicion de Pago</t>
  </si>
  <si>
    <t>RECEPTOR ALTERNATIVO</t>
  </si>
  <si>
    <t>R.0</t>
  </si>
  <si>
    <t>REQUERIDO</t>
  </si>
  <si>
    <t>OPCIONAL</t>
  </si>
  <si>
    <t>BKPF-BLDAT</t>
  </si>
  <si>
    <t>BKPF-BLART</t>
  </si>
  <si>
    <t>BKPF-BUKRS</t>
  </si>
  <si>
    <t>RF05A-NEWBS</t>
  </si>
  <si>
    <t>BKPF-MONAT</t>
  </si>
  <si>
    <t>BKPF-WAERS</t>
  </si>
  <si>
    <t>BKPF-XBLNR</t>
  </si>
  <si>
    <t>BKPF-BKTXT</t>
  </si>
  <si>
    <t>RF05A-NEWKO</t>
  </si>
  <si>
    <t>BSEG-WRBTR</t>
  </si>
  <si>
    <t>BSEG-MWSKZ</t>
  </si>
  <si>
    <t>COBL-KOSTL</t>
  </si>
  <si>
    <t>COBL-PRCTR</t>
  </si>
  <si>
    <t>BSEG-VALUT</t>
  </si>
  <si>
    <t>BSEG-ZUONR</t>
  </si>
  <si>
    <t>BSEG-SGTXT</t>
  </si>
  <si>
    <t>ACGL_ITEM-SEGMENT</t>
  </si>
  <si>
    <t>LFA1-LIFNR  KNA1-KUNNR BSEG-HKONT</t>
  </si>
  <si>
    <t>BSEG-HKONT</t>
  </si>
  <si>
    <t>BSEG-ZFBDT</t>
  </si>
  <si>
    <t>BSEG-ZDERM</t>
  </si>
  <si>
    <t>BSEG-XREF1</t>
  </si>
  <si>
    <t>Tipo de campo</t>
  </si>
  <si>
    <t>DATS</t>
  </si>
  <si>
    <t>CHAR</t>
  </si>
  <si>
    <t>NUMC</t>
  </si>
  <si>
    <t>CUKY</t>
  </si>
  <si>
    <t>CURR</t>
  </si>
  <si>
    <t>Longitud</t>
  </si>
  <si>
    <t>OBSERVACIONES</t>
  </si>
  <si>
    <t>Fecha en la cual se origino el recaudo</t>
  </si>
  <si>
    <t>La clase de documento sirve para clasificar los documentos contables.
ZD (automatico), ZU (Manual)</t>
  </si>
  <si>
    <t>Código de la sociedad  financiera, PFC1 Simit, ò FCM</t>
  </si>
  <si>
    <t>Igual a la Fecha de documento</t>
  </si>
  <si>
    <t xml:space="preserve">Las cifras de movimientos de las cuentas se actualizan por períodos dentro del ejercicio.  </t>
  </si>
  <si>
    <t>Clave de la moneda en la que se gestionan los importes en el sistema.
COP</t>
  </si>
  <si>
    <t>Texto que identifique la partida a cargar: El No. De Liquidaciòn ò consecutivo Local</t>
  </si>
  <si>
    <t>Texto que identifique la partida a cargar va a contener la palabra RECAUDO ò DISPERSIÒN màs la fecha.</t>
  </si>
  <si>
    <t>Clave de contabilización con la que ha de entrarse la posición de documento.Valores posibles.
01Debito.11 Credito</t>
  </si>
  <si>
    <t>Cuenta definida en la sociedad</t>
  </si>
  <si>
    <t>Importe de la posición de documento .</t>
  </si>
  <si>
    <t>El indicador de impuestos representa una categoría impositiva que debe tenerse en cuenta en la declaración a Hacienda.</t>
  </si>
  <si>
    <t>Igual a la fecha del recaudo</t>
  </si>
  <si>
    <t>Es el Nit de la afectacion</t>
  </si>
  <si>
    <t>Texto Adicional explicando la disstribuciòn de forma genèrica</t>
  </si>
  <si>
    <t>Nit del tercero sin digito de verificacion</t>
  </si>
  <si>
    <t>Es la cuenta diferente a la cuenta asociada.</t>
  </si>
  <si>
    <t>Fecha a partir de la cual empieza a contar la fecha de vencimiento.Es Requerido para los registros con clave de contabilizaciòn 31.</t>
  </si>
  <si>
    <t>Esta condicion de pago la trae del dato maestro del tercero.Es Requerido para los registros con clave de contaabilizaciòn 31.</t>
  </si>
  <si>
    <t>Nit del tercero Alternativo sin digito de verificacion</t>
  </si>
  <si>
    <t>Contabilidad  DESCUENTO DEVOLUCIONES DE USUARIO: VIGENCIA ACTUAL Y ANTERIOR</t>
  </si>
  <si>
    <t>PAGO DETALLADO</t>
  </si>
  <si>
    <t>SIMIT</t>
  </si>
  <si>
    <t>MOMENTO DE PAGO</t>
  </si>
  <si>
    <t>ok</t>
  </si>
  <si>
    <t>fecDisp</t>
  </si>
  <si>
    <t>ZD</t>
  </si>
  <si>
    <t>PFC1</t>
  </si>
  <si>
    <t>mesDisp</t>
  </si>
  <si>
    <t>COP</t>
  </si>
  <si>
    <t>numLiquidacion</t>
  </si>
  <si>
    <t>PAGO REC fecDisp  ctarec</t>
  </si>
  <si>
    <t>40</t>
  </si>
  <si>
    <t>CUENTA DE PAGO USUARIO yyyyyyyy</t>
  </si>
  <si>
    <t>fec_corte</t>
  </si>
  <si>
    <t>DIVIPO</t>
  </si>
  <si>
    <t>DEV-CXP USUARIO/C.C./NOVEDAD</t>
  </si>
  <si>
    <t>NitMunicipio</t>
  </si>
  <si>
    <t>PAGO AL USUARIO</t>
  </si>
  <si>
    <t>2905901012</t>
  </si>
  <si>
    <t>DEV-REG CTA PTE PAS DISP BCO</t>
  </si>
  <si>
    <t>NIT FCM</t>
  </si>
  <si>
    <t>11</t>
  </si>
  <si>
    <t>nitMunicipio</t>
  </si>
  <si>
    <t>DEV-PAGO PARTICIPACION MUNICIPIO</t>
  </si>
  <si>
    <t>nitMunicipioTrf</t>
  </si>
  <si>
    <t>DEV-PAGO PARTICIPACION TERCERO</t>
  </si>
  <si>
    <t>nitTercero</t>
  </si>
  <si>
    <t>nitMetrotransito</t>
  </si>
  <si>
    <t>31</t>
  </si>
  <si>
    <t>nitConcesionarioZon</t>
  </si>
  <si>
    <t>DEV-PAGO CONTRAV CONCES nomConsecionario</t>
  </si>
  <si>
    <t>2905901005</t>
  </si>
  <si>
    <t>nitPagoConcesionarioZon</t>
  </si>
  <si>
    <t>DEV-PAGO IVA CONTRAV CONCES nomConsecionario</t>
  </si>
  <si>
    <t>2905901009</t>
  </si>
  <si>
    <t>50</t>
  </si>
  <si>
    <t>2905901006</t>
  </si>
  <si>
    <t>DEV-PAGO CONTRAV FCM</t>
  </si>
  <si>
    <t>nitFcm</t>
  </si>
  <si>
    <t>2905901010</t>
  </si>
  <si>
    <t>DEV-PAGO IVA CONTRAV FCM</t>
  </si>
  <si>
    <t xml:space="preserve"> SE CIERRA EL REGISTRO DE PAGO A MUNICIPIOS Y OTROS CONCEPTOS</t>
  </si>
  <si>
    <t>numLiquidacionG</t>
  </si>
  <si>
    <t>nitConcesionario</t>
  </si>
  <si>
    <t>DEV-PAGO PART CONCES nomConcesioanrio</t>
  </si>
  <si>
    <t>nitPagoConcesionario</t>
  </si>
  <si>
    <t>DEV-PAGO FONDO CONCES nomConcesioanrio</t>
  </si>
  <si>
    <t>nitPagoConcesionarioFondo</t>
  </si>
  <si>
    <t>POLCA</t>
  </si>
  <si>
    <t>DEV-DISP REC POLCA PART MUN $</t>
  </si>
  <si>
    <t>DEV-DISP REC POLCA PART MUN TER 1 $</t>
  </si>
  <si>
    <t>nitTransferencia</t>
  </si>
  <si>
    <t>DEV-DISP REC POLCA PART MUN TER 2 $</t>
  </si>
  <si>
    <t>nitPolca</t>
  </si>
  <si>
    <t>DEV-DISP OTRO ACR POLCA 39,78 $</t>
  </si>
  <si>
    <t>nitSevial</t>
  </si>
  <si>
    <t>DEV-DISP PAR 2,7% SEVIAL $</t>
  </si>
  <si>
    <t>2905901001</t>
  </si>
  <si>
    <t>DEV-DISP IVA PAR 2,7% SEVIAL $</t>
  </si>
  <si>
    <t>2905901002</t>
  </si>
  <si>
    <t>VA CUANDO EL NIT MUNICIPIO &gt;&lt; AL FINANCIERO</t>
  </si>
  <si>
    <t>2905901003</t>
  </si>
  <si>
    <t>DEV-DISP PAR 1,8% FCM $</t>
  </si>
  <si>
    <t>2905901004</t>
  </si>
  <si>
    <t>DEV-DISP IVA PAR 1,8% FCM $</t>
  </si>
  <si>
    <t>DEV-DISP PAR 3.0% SEVIAL $</t>
  </si>
  <si>
    <t>DEV-DISP REC SIMIT PART OPER $</t>
  </si>
  <si>
    <t>DEV-DISP REC POLCA PART OPER FDO $</t>
  </si>
  <si>
    <t xml:space="preserve">DISP REC fecRec </t>
  </si>
  <si>
    <t>cta_recaudo_concesionario.cta_contable_ing</t>
  </si>
  <si>
    <t>Pago Usuario Ide:79789481. Novedad:824</t>
  </si>
  <si>
    <t>REG CTA PTE PAS DISP BCO</t>
  </si>
  <si>
    <t>11001000 Municipio BOGOTA</t>
  </si>
  <si>
    <t>NIT MUNICIPIO</t>
  </si>
  <si>
    <t>Datatools Cundinamarca</t>
  </si>
  <si>
    <t>Ut Siett Cundinamarca</t>
  </si>
  <si>
    <t>Liquidacion  REMO S.A.</t>
  </si>
  <si>
    <t>Fondo Cobertura SERVIT LTDA</t>
  </si>
  <si>
    <t>Contravencional REMO S.A.</t>
  </si>
  <si>
    <t>nit fcm</t>
  </si>
  <si>
    <t>Contravencional FCM</t>
  </si>
  <si>
    <t>NIT POLCA</t>
  </si>
  <si>
    <t>Liquidacion POLCA</t>
  </si>
  <si>
    <t>POLCA SEVIAL</t>
  </si>
  <si>
    <t>Impuestos FCM</t>
  </si>
  <si>
    <t>POLCA FCM</t>
  </si>
  <si>
    <t>Equilibrio Economico - SIMIT CAPITAL</t>
  </si>
  <si>
    <t>01</t>
  </si>
  <si>
    <t>nitConncesionario</t>
  </si>
  <si>
    <t>PAGO EQUILIBRIO ECONOMICO 5.57 = 2+1.77en caso de simit el 2,5%</t>
  </si>
  <si>
    <t>1470901501</t>
  </si>
  <si>
    <t>Z000</t>
  </si>
  <si>
    <t>Fondo Cobertura FCM - REMO S.A.</t>
  </si>
  <si>
    <t>PAGO FONDO COBERTURA FCM</t>
  </si>
  <si>
    <t>Liquidacion FCM</t>
  </si>
  <si>
    <t>cta_dispersion_fcm.cta_con_s</t>
  </si>
  <si>
    <t>Acuerdo Pago 05147000 CAREPA</t>
  </si>
  <si>
    <t>cta_dispersion_fcm.cta_con_ac</t>
  </si>
  <si>
    <t>2905901007</t>
  </si>
  <si>
    <t>RETENCIONES DE SEVIAL DEL 2,7</t>
  </si>
  <si>
    <t>PAG RETENCIONES DE SEVIAL DEL 2,7</t>
  </si>
  <si>
    <t>2905901011</t>
  </si>
  <si>
    <t>RETENCIONES DE CONTRAVENCIONAL OPER</t>
  </si>
  <si>
    <t>PAG RETENCIONES DE CONTRAVENCIONAL OPER</t>
  </si>
  <si>
    <t>FCM1</t>
  </si>
  <si>
    <t>CRUCE CXC A SIMIT 5,22=1,8+2,7+IVAS=VSevial27+VFcm18</t>
  </si>
  <si>
    <t>RECURSOPRO</t>
  </si>
  <si>
    <t>NIT SK</t>
  </si>
  <si>
    <t>VALOR CXC SIMIT CAPITAL= 1.8 DESOLO SK, obtener 1.8 neto</t>
  </si>
  <si>
    <t>VALOR SEVIAL 2,7 CON IMPUESTOS</t>
  </si>
  <si>
    <t>cta_dispersion_fcm.cta_con_pa</t>
  </si>
  <si>
    <t>TRANF FCM REC POLCA vfcm18 sin sk=1.8 +  1.8*16% + 1.5%*2.7 + 11%2.7</t>
  </si>
  <si>
    <t>1110062201</t>
  </si>
  <si>
    <t>TRANF FCM REC POLCA  Impuestos FCM=1.8*16% + 1.5%*2.7 + 11%2.7</t>
  </si>
  <si>
    <t>CRUCE CXC SIMIT CONTRAVENCIONA 22,04%</t>
  </si>
  <si>
    <t>PAG OPER PART CONTRAV</t>
  </si>
  <si>
    <t>TRANF CONTRAV PART FCM</t>
  </si>
  <si>
    <t>AJUSTE AL PESO</t>
  </si>
  <si>
    <t>PARA PFC1</t>
  </si>
  <si>
    <t>SE DEBE TOMAR EL VALOR TOTAL  QUE ARROJO LA CUENTA PUENTE 2905901012 EN EL GENERAL (CON CLAVE CONTABLE 40)Y RESTARLE EL VALOR QUE ARROJO LA CTA PTE 2905901012 EN EL DETALLADO (CON CLAVE 50), SI EL RESDULTADO ES:</t>
  </si>
  <si>
    <t>AJUSTES PESO &gt; 0 (OK)</t>
  </si>
  <si>
    <t>AJUSTE PESOS</t>
  </si>
  <si>
    <t>COMP GRAL DISP: POR EL TOTAL DEL INFORME DE TRANSFERENCIA</t>
  </si>
  <si>
    <t>AJUSTES PESO &lt; 0 (OK)</t>
  </si>
  <si>
    <t>02</t>
  </si>
  <si>
    <t>DISP REC 28022010  086-044443</t>
  </si>
  <si>
    <t>SE DEBE SUMAR LO QUE TIENE CLAVE DE CONTABILIZACION  01,21,40 Y RESTARLE LO QUE TIENE CLAVE DE CONTABILIZACION 50,31 Y 11, SI EL RESULTADO ES:</t>
  </si>
  <si>
    <t>PARA FCM1</t>
  </si>
  <si>
    <t>NitFcm</t>
  </si>
  <si>
    <t>PAGO GENERAL: EN ESTE PAGO EN LAS CONTABILIZACIONES EN LAS QUE SE SUMA EL UNO A UNO DEL DETALLADO SE DEBE TENER EN CUENTA LAS DEVOLUCIONES (SE DEBE TENER EN CUENTA QUE ESTA EL NETO A PAGAR)</t>
  </si>
</sst>
</file>

<file path=xl/styles.xml><?xml version="1.0" encoding="utf-8"?>
<styleSheet xmlns="http://schemas.openxmlformats.org/spreadsheetml/2006/main">
  <numFmts count="2">
    <numFmt numFmtId="164" formatCode="_-* #,##0.00\ _€_-;\-* #,##0.00\ _€_-;_-* &quot;-&quot;??\ _€_-;_-@_-"/>
    <numFmt numFmtId="165" formatCode="ddmmyyyy"/>
  </numFmts>
  <fonts count="28">
    <font>
      <sz val="11"/>
      <color theme="1"/>
      <name val="Calibri"/>
      <family val="2"/>
      <scheme val="minor"/>
    </font>
    <font>
      <sz val="11"/>
      <color theme="1"/>
      <name val="Calibri"/>
      <family val="2"/>
      <scheme val="minor"/>
    </font>
    <font>
      <sz val="11"/>
      <color rgb="FFFF0000"/>
      <name val="Calibri"/>
      <family val="2"/>
      <scheme val="minor"/>
    </font>
    <font>
      <b/>
      <sz val="8"/>
      <color theme="1"/>
      <name val="Calibri"/>
      <family val="2"/>
      <scheme val="minor"/>
    </font>
    <font>
      <sz val="8"/>
      <color theme="1"/>
      <name val="Calibri"/>
      <family val="2"/>
      <scheme val="minor"/>
    </font>
    <font>
      <sz val="8"/>
      <color rgb="FFFF0000"/>
      <name val="Calibri"/>
      <family val="2"/>
      <scheme val="minor"/>
    </font>
    <font>
      <b/>
      <sz val="7"/>
      <name val="Tahoma"/>
      <family val="2"/>
    </font>
    <font>
      <sz val="10"/>
      <name val="System"/>
      <family val="2"/>
    </font>
    <font>
      <b/>
      <sz val="8"/>
      <name val="Tahoma"/>
      <family val="2"/>
    </font>
    <font>
      <sz val="7"/>
      <name val="Arial"/>
      <family val="2"/>
    </font>
    <font>
      <sz val="8"/>
      <name val="Tahoma"/>
      <family val="2"/>
    </font>
    <font>
      <sz val="8"/>
      <name val="Arial"/>
      <family val="2"/>
    </font>
    <font>
      <sz val="8"/>
      <color indexed="8"/>
      <name val="Arial"/>
      <family val="2"/>
    </font>
    <font>
      <b/>
      <sz val="11"/>
      <color rgb="FFFF0000"/>
      <name val="Tahoma"/>
      <family val="2"/>
    </font>
    <font>
      <sz val="8"/>
      <name val="Calibri"/>
      <family val="2"/>
      <scheme val="minor"/>
    </font>
    <font>
      <sz val="11"/>
      <name val="Calibri"/>
      <family val="2"/>
      <scheme val="minor"/>
    </font>
    <font>
      <b/>
      <sz val="8"/>
      <name val="Calibri"/>
      <family val="2"/>
      <scheme val="minor"/>
    </font>
    <font>
      <b/>
      <sz val="14"/>
      <name val="Calibri"/>
      <family val="2"/>
      <scheme val="minor"/>
    </font>
    <font>
      <sz val="11"/>
      <color rgb="FF0070C0"/>
      <name val="Calibri"/>
      <family val="2"/>
      <scheme val="minor"/>
    </font>
    <font>
      <sz val="8"/>
      <color rgb="FF0070C0"/>
      <name val="Calibri"/>
      <family val="2"/>
      <scheme val="minor"/>
    </font>
    <font>
      <sz val="8"/>
      <color rgb="FF0070C0"/>
      <name val="Arial"/>
      <family val="2"/>
    </font>
    <font>
      <b/>
      <sz val="11"/>
      <name val="Calibri"/>
      <family val="2"/>
      <scheme val="minor"/>
    </font>
    <font>
      <b/>
      <sz val="9"/>
      <color indexed="81"/>
      <name val="Tahoma"/>
      <family val="2"/>
    </font>
    <font>
      <sz val="9"/>
      <color indexed="81"/>
      <name val="Tahoma"/>
      <family val="2"/>
    </font>
    <font>
      <b/>
      <sz val="8"/>
      <color indexed="81"/>
      <name val="Tahoma"/>
      <family val="2"/>
    </font>
    <font>
      <sz val="8"/>
      <color indexed="81"/>
      <name val="Tahoma"/>
      <family val="2"/>
    </font>
    <font>
      <sz val="9"/>
      <color indexed="81"/>
      <name val="Tahoma"/>
      <charset val="1"/>
    </font>
    <font>
      <b/>
      <sz val="9"/>
      <color indexed="81"/>
      <name val="Tahoma"/>
      <charset val="1"/>
    </font>
  </fonts>
  <fills count="13">
    <fill>
      <patternFill patternType="none"/>
    </fill>
    <fill>
      <patternFill patternType="gray125"/>
    </fill>
    <fill>
      <patternFill patternType="solid">
        <fgColor theme="0"/>
        <bgColor indexed="64"/>
      </patternFill>
    </fill>
    <fill>
      <patternFill patternType="solid">
        <fgColor indexed="22"/>
        <bgColor indexed="31"/>
      </patternFill>
    </fill>
    <fill>
      <patternFill patternType="solid">
        <fgColor indexed="43"/>
        <bgColor indexed="26"/>
      </patternFill>
    </fill>
    <fill>
      <patternFill patternType="solid">
        <fgColor theme="0"/>
        <bgColor indexed="26"/>
      </patternFill>
    </fill>
    <fill>
      <patternFill patternType="solid">
        <fgColor indexed="51"/>
        <bgColor indexed="13"/>
      </patternFill>
    </fill>
    <fill>
      <patternFill patternType="solid">
        <fgColor theme="0"/>
        <bgColor indexed="13"/>
      </patternFill>
    </fill>
    <fill>
      <patternFill patternType="solid">
        <fgColor theme="0"/>
        <bgColor indexed="34"/>
      </patternFill>
    </fill>
    <fill>
      <patternFill patternType="solid">
        <fgColor indexed="13"/>
        <bgColor indexed="34"/>
      </patternFill>
    </fill>
    <fill>
      <patternFill patternType="solid">
        <fgColor rgb="FFFFFF00"/>
        <bgColor indexed="34"/>
      </patternFill>
    </fill>
    <fill>
      <patternFill patternType="solid">
        <fgColor rgb="FFFF0000"/>
        <bgColor indexed="64"/>
      </patternFill>
    </fill>
    <fill>
      <patternFill patternType="solid">
        <fgColor rgb="FFFFFF00"/>
        <bgColor indexed="64"/>
      </patternFill>
    </fill>
  </fills>
  <borders count="6">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64"/>
      </left>
      <right/>
      <top/>
      <bottom/>
      <diagonal/>
    </border>
  </borders>
  <cellStyleXfs count="3">
    <xf numFmtId="0" fontId="0" fillId="0" borderId="0"/>
    <xf numFmtId="164" fontId="1" fillId="0" borderId="0" applyFont="0" applyFill="0" applyBorder="0" applyAlignment="0" applyProtection="0"/>
    <xf numFmtId="0" fontId="7" fillId="0" borderId="0"/>
  </cellStyleXfs>
  <cellXfs count="154">
    <xf numFmtId="0" fontId="0" fillId="0" borderId="0" xfId="0"/>
    <xf numFmtId="0" fontId="0" fillId="0" borderId="0" xfId="0" applyFill="1"/>
    <xf numFmtId="0" fontId="3" fillId="0" borderId="0" xfId="0" applyFont="1" applyFill="1"/>
    <xf numFmtId="0" fontId="4" fillId="0" borderId="0" xfId="0" applyFont="1" applyFill="1"/>
    <xf numFmtId="0" fontId="4" fillId="2" borderId="0" xfId="0" applyFont="1" applyFill="1"/>
    <xf numFmtId="0" fontId="4" fillId="0" borderId="0" xfId="0" applyFont="1" applyFill="1" applyAlignment="1">
      <alignment horizontal="left"/>
    </xf>
    <xf numFmtId="0" fontId="5" fillId="0" borderId="0" xfId="0" applyFont="1" applyFill="1"/>
    <xf numFmtId="0" fontId="6" fillId="3" borderId="1" xfId="0" applyFont="1" applyFill="1" applyBorder="1" applyAlignment="1">
      <alignment horizontal="center" vertical="center" wrapText="1"/>
    </xf>
    <xf numFmtId="0" fontId="8" fillId="4" borderId="1" xfId="2" applyFont="1" applyFill="1" applyBorder="1" applyAlignment="1" applyProtection="1">
      <alignment horizontal="center" vertical="center" wrapText="1"/>
      <protection locked="0"/>
    </xf>
    <xf numFmtId="0" fontId="8" fillId="5" borderId="1" xfId="2" applyFont="1" applyFill="1" applyBorder="1" applyAlignment="1" applyProtection="1">
      <alignment horizontal="center" vertical="center" wrapText="1"/>
      <protection locked="0"/>
    </xf>
    <xf numFmtId="0" fontId="8" fillId="4" borderId="1" xfId="2" applyFont="1" applyFill="1" applyBorder="1" applyAlignment="1" applyProtection="1">
      <alignment horizontal="left" vertical="center" wrapText="1"/>
      <protection locked="0"/>
    </xf>
    <xf numFmtId="0" fontId="8" fillId="4" borderId="2" xfId="2" applyFont="1" applyFill="1" applyBorder="1" applyAlignment="1" applyProtection="1">
      <alignment horizontal="center" vertical="center" wrapText="1"/>
      <protection locked="0"/>
    </xf>
    <xf numFmtId="0" fontId="8" fillId="4" borderId="3" xfId="2" applyFont="1" applyFill="1" applyBorder="1" applyAlignment="1" applyProtection="1">
      <alignment horizontal="center" vertical="center" wrapText="1"/>
      <protection locked="0"/>
    </xf>
    <xf numFmtId="0" fontId="9" fillId="0" borderId="0" xfId="0" applyFont="1"/>
    <xf numFmtId="0" fontId="8" fillId="3" borderId="1" xfId="0" applyFont="1" applyFill="1" applyBorder="1" applyAlignment="1">
      <alignment horizontal="center" vertical="center" wrapText="1"/>
    </xf>
    <xf numFmtId="0" fontId="10" fillId="4" borderId="1" xfId="2" applyFont="1" applyFill="1" applyBorder="1" applyAlignment="1" applyProtection="1">
      <alignment horizontal="center" vertical="center" wrapText="1"/>
      <protection locked="0"/>
    </xf>
    <xf numFmtId="0" fontId="10" fillId="5" borderId="1" xfId="2" applyFont="1" applyFill="1" applyBorder="1" applyAlignment="1" applyProtection="1">
      <alignment horizontal="center" vertical="center" wrapText="1"/>
      <protection locked="0"/>
    </xf>
    <xf numFmtId="0" fontId="10" fillId="4" borderId="1" xfId="2" applyFont="1" applyFill="1" applyBorder="1" applyAlignment="1" applyProtection="1">
      <alignment horizontal="left" vertical="center" wrapText="1"/>
      <protection locked="0"/>
    </xf>
    <xf numFmtId="0" fontId="10" fillId="4" borderId="2" xfId="2" applyFont="1" applyFill="1" applyBorder="1" applyAlignment="1" applyProtection="1">
      <alignment horizontal="center" vertical="center" wrapText="1"/>
      <protection locked="0"/>
    </xf>
    <xf numFmtId="0" fontId="10" fillId="4" borderId="3" xfId="2" applyFont="1" applyFill="1" applyBorder="1" applyAlignment="1" applyProtection="1">
      <alignment horizontal="center" vertical="center" wrapText="1"/>
      <protection locked="0"/>
    </xf>
    <xf numFmtId="0" fontId="0" fillId="0" borderId="0" xfId="0" applyFont="1" applyFill="1"/>
    <xf numFmtId="0" fontId="11" fillId="6" borderId="1" xfId="0" applyFont="1" applyFill="1" applyBorder="1" applyAlignment="1">
      <alignment horizontal="center" vertical="center" wrapText="1"/>
    </xf>
    <xf numFmtId="0" fontId="11" fillId="6" borderId="1" xfId="0" applyFont="1" applyFill="1" applyBorder="1" applyAlignment="1">
      <alignment horizontal="center" vertical="center"/>
    </xf>
    <xf numFmtId="0" fontId="11" fillId="7" borderId="1" xfId="0" applyFont="1" applyFill="1" applyBorder="1" applyAlignment="1">
      <alignment horizontal="center" vertical="center"/>
    </xf>
    <xf numFmtId="0" fontId="11" fillId="8" borderId="1" xfId="0" applyFont="1" applyFill="1" applyBorder="1" applyAlignment="1">
      <alignment horizontal="center" vertical="center"/>
    </xf>
    <xf numFmtId="0" fontId="11" fillId="6" borderId="1" xfId="0" applyFont="1" applyFill="1" applyBorder="1" applyAlignment="1">
      <alignment horizontal="left" vertical="center" wrapText="1"/>
    </xf>
    <xf numFmtId="0" fontId="11" fillId="9" borderId="1" xfId="0" applyFont="1" applyFill="1" applyBorder="1" applyAlignment="1">
      <alignment horizontal="center" vertical="center"/>
    </xf>
    <xf numFmtId="0" fontId="11" fillId="6" borderId="2" xfId="0" applyFont="1" applyFill="1" applyBorder="1" applyAlignment="1">
      <alignment horizontal="center" vertical="center"/>
    </xf>
    <xf numFmtId="0" fontId="11" fillId="9" borderId="3" xfId="0" applyFont="1" applyFill="1" applyBorder="1" applyAlignment="1">
      <alignment horizontal="center" vertical="center"/>
    </xf>
    <xf numFmtId="0" fontId="11" fillId="7" borderId="1" xfId="0" applyFont="1" applyFill="1" applyBorder="1" applyAlignment="1">
      <alignment horizontal="center" vertical="center" wrapText="1"/>
    </xf>
    <xf numFmtId="0" fontId="11" fillId="8" borderId="1" xfId="0" applyFont="1" applyFill="1" applyBorder="1" applyAlignment="1">
      <alignment horizontal="center" vertical="center" wrapText="1"/>
    </xf>
    <xf numFmtId="0" fontId="11" fillId="9" borderId="1" xfId="0" applyFont="1" applyFill="1" applyBorder="1" applyAlignment="1">
      <alignment horizontal="center" vertical="center" wrapText="1"/>
    </xf>
    <xf numFmtId="0" fontId="11" fillId="10" borderId="1" xfId="0" applyFont="1" applyFill="1" applyBorder="1" applyAlignment="1">
      <alignment horizontal="center" vertical="center" wrapText="1"/>
    </xf>
    <xf numFmtId="0" fontId="11" fillId="6" borderId="2" xfId="0" applyFont="1" applyFill="1" applyBorder="1" applyAlignment="1">
      <alignment horizontal="center" vertical="center" wrapText="1"/>
    </xf>
    <xf numFmtId="0" fontId="11" fillId="9" borderId="3"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11" fillId="0" borderId="1" xfId="0" applyFont="1" applyFill="1" applyBorder="1" applyAlignment="1">
      <alignment horizontal="left" vertical="center" wrapText="1"/>
    </xf>
    <xf numFmtId="0" fontId="11" fillId="0" borderId="1" xfId="0" applyFont="1" applyFill="1" applyBorder="1" applyAlignment="1">
      <alignment horizontal="center" vertical="center"/>
    </xf>
    <xf numFmtId="0" fontId="11" fillId="0" borderId="2" xfId="0" applyFont="1" applyFill="1" applyBorder="1" applyAlignment="1">
      <alignment horizontal="center" vertical="center" wrapText="1"/>
    </xf>
    <xf numFmtId="0" fontId="11" fillId="0" borderId="3" xfId="0" applyFont="1" applyFill="1" applyBorder="1" applyAlignment="1">
      <alignment horizontal="center" vertical="center" wrapText="1"/>
    </xf>
    <xf numFmtId="0" fontId="11" fillId="2" borderId="1" xfId="0" applyFont="1" applyFill="1" applyBorder="1" applyAlignment="1">
      <alignment horizontal="center" vertical="center"/>
    </xf>
    <xf numFmtId="0" fontId="11" fillId="0" borderId="1" xfId="0" applyFont="1" applyFill="1" applyBorder="1" applyAlignment="1">
      <alignment vertical="top" wrapText="1"/>
    </xf>
    <xf numFmtId="0" fontId="11" fillId="2" borderId="1" xfId="0" applyFont="1" applyFill="1" applyBorder="1" applyAlignment="1">
      <alignment vertical="top" wrapText="1"/>
    </xf>
    <xf numFmtId="0" fontId="11" fillId="0" borderId="1" xfId="0" applyFont="1" applyFill="1" applyBorder="1" applyAlignment="1">
      <alignment horizontal="left" vertical="top" wrapText="1"/>
    </xf>
    <xf numFmtId="0" fontId="12" fillId="0" borderId="1" xfId="0" applyFont="1" applyBorder="1" applyAlignment="1">
      <alignment vertical="top" wrapText="1"/>
    </xf>
    <xf numFmtId="0" fontId="11" fillId="0" borderId="1" xfId="0" applyFont="1" applyBorder="1" applyAlignment="1">
      <alignment vertical="top" wrapText="1"/>
    </xf>
    <xf numFmtId="0" fontId="11" fillId="0" borderId="2" xfId="0" applyFont="1" applyFill="1" applyBorder="1" applyAlignment="1">
      <alignment vertical="top" wrapText="1"/>
    </xf>
    <xf numFmtId="0" fontId="11" fillId="0" borderId="3" xfId="0" applyFont="1" applyFill="1" applyBorder="1" applyAlignment="1">
      <alignment vertical="top" wrapText="1"/>
    </xf>
    <xf numFmtId="0" fontId="14" fillId="0" borderId="0" xfId="0" applyFont="1" applyFill="1" applyAlignment="1">
      <alignment horizontal="left"/>
    </xf>
    <xf numFmtId="0" fontId="14" fillId="0" borderId="0" xfId="0" applyFont="1" applyFill="1"/>
    <xf numFmtId="0" fontId="14" fillId="0" borderId="0" xfId="0" quotePrefix="1" applyFont="1" applyFill="1"/>
    <xf numFmtId="0" fontId="14" fillId="0" borderId="0" xfId="0" applyFont="1" applyFill="1" applyBorder="1"/>
    <xf numFmtId="0" fontId="15" fillId="0" borderId="0" xfId="0" applyFont="1" applyFill="1"/>
    <xf numFmtId="0" fontId="13" fillId="0" borderId="0" xfId="0" applyFont="1" applyFill="1" applyBorder="1" applyAlignment="1">
      <alignment horizontal="left" vertical="center" wrapText="1"/>
    </xf>
    <xf numFmtId="0" fontId="14" fillId="0" borderId="0" xfId="0" applyFont="1" applyFill="1" applyBorder="1" applyAlignment="1">
      <alignment horizontal="left"/>
    </xf>
    <xf numFmtId="0" fontId="16" fillId="0" borderId="0" xfId="0" applyFont="1" applyFill="1"/>
    <xf numFmtId="0" fontId="14" fillId="2" borderId="0" xfId="0" applyFont="1" applyFill="1"/>
    <xf numFmtId="0" fontId="15" fillId="11" borderId="0" xfId="0" applyFont="1" applyFill="1"/>
    <xf numFmtId="165" fontId="15" fillId="11" borderId="3" xfId="0" applyNumberFormat="1" applyFont="1" applyFill="1" applyBorder="1"/>
    <xf numFmtId="0" fontId="15" fillId="11" borderId="3" xfId="0" applyFont="1" applyFill="1" applyBorder="1"/>
    <xf numFmtId="0" fontId="15" fillId="11" borderId="3" xfId="0" applyFont="1" applyFill="1" applyBorder="1" applyAlignment="1">
      <alignment horizontal="left"/>
    </xf>
    <xf numFmtId="0" fontId="15" fillId="11" borderId="3" xfId="0" quotePrefix="1" applyFont="1" applyFill="1" applyBorder="1" applyAlignment="1">
      <alignment horizontal="left"/>
    </xf>
    <xf numFmtId="1" fontId="15" fillId="11" borderId="3" xfId="0" applyNumberFormat="1" applyFont="1" applyFill="1" applyBorder="1"/>
    <xf numFmtId="0" fontId="15" fillId="11" borderId="3" xfId="0" quotePrefix="1" applyFont="1" applyFill="1" applyBorder="1"/>
    <xf numFmtId="165" fontId="14" fillId="11" borderId="3" xfId="0" applyNumberFormat="1" applyFont="1" applyFill="1" applyBorder="1"/>
    <xf numFmtId="0" fontId="14" fillId="11" borderId="3" xfId="0" applyFont="1" applyFill="1" applyBorder="1"/>
    <xf numFmtId="0" fontId="14" fillId="11" borderId="3" xfId="0" applyFont="1" applyFill="1" applyBorder="1" applyAlignment="1">
      <alignment horizontal="left"/>
    </xf>
    <xf numFmtId="0" fontId="4" fillId="11" borderId="3" xfId="0" applyFont="1" applyFill="1" applyBorder="1"/>
    <xf numFmtId="0" fontId="14" fillId="11" borderId="3" xfId="0" quotePrefix="1" applyFont="1" applyFill="1" applyBorder="1" applyAlignment="1">
      <alignment horizontal="left"/>
    </xf>
    <xf numFmtId="49" fontId="14" fillId="11" borderId="3" xfId="0" applyNumberFormat="1" applyFont="1" applyFill="1" applyBorder="1" applyAlignment="1">
      <alignment horizontal="left"/>
    </xf>
    <xf numFmtId="1" fontId="14" fillId="11" borderId="3" xfId="0" applyNumberFormat="1" applyFont="1" applyFill="1" applyBorder="1"/>
    <xf numFmtId="0" fontId="14" fillId="11" borderId="3" xfId="0" quotePrefix="1" applyFont="1" applyFill="1" applyBorder="1"/>
    <xf numFmtId="0" fontId="2" fillId="0" borderId="0" xfId="0" applyFont="1" applyFill="1"/>
    <xf numFmtId="165" fontId="5" fillId="0" borderId="3" xfId="0" applyNumberFormat="1" applyFont="1" applyFill="1" applyBorder="1"/>
    <xf numFmtId="0" fontId="5" fillId="0" borderId="3" xfId="0" applyFont="1" applyFill="1" applyBorder="1"/>
    <xf numFmtId="0" fontId="5" fillId="0" borderId="3" xfId="0" applyFont="1" applyFill="1" applyBorder="1" applyAlignment="1">
      <alignment horizontal="left"/>
    </xf>
    <xf numFmtId="0" fontId="5" fillId="0" borderId="3" xfId="0" quotePrefix="1" applyFont="1" applyFill="1" applyBorder="1" applyAlignment="1">
      <alignment horizontal="left"/>
    </xf>
    <xf numFmtId="1" fontId="5" fillId="0" borderId="3" xfId="0" applyNumberFormat="1" applyFont="1" applyFill="1" applyBorder="1"/>
    <xf numFmtId="0" fontId="2" fillId="0" borderId="3" xfId="0" applyFont="1" applyFill="1" applyBorder="1"/>
    <xf numFmtId="0" fontId="18" fillId="0" borderId="0" xfId="0" applyFont="1" applyFill="1"/>
    <xf numFmtId="165" fontId="19" fillId="0" borderId="3" xfId="0" applyNumberFormat="1" applyFont="1" applyFill="1" applyBorder="1"/>
    <xf numFmtId="0" fontId="19" fillId="0" borderId="3" xfId="0" applyFont="1" applyFill="1" applyBorder="1"/>
    <xf numFmtId="0" fontId="19" fillId="0" borderId="3" xfId="0" applyFont="1" applyFill="1" applyBorder="1" applyAlignment="1">
      <alignment horizontal="left"/>
    </xf>
    <xf numFmtId="0" fontId="19" fillId="0" borderId="3" xfId="0" quotePrefix="1" applyFont="1" applyFill="1" applyBorder="1" applyAlignment="1">
      <alignment horizontal="left"/>
    </xf>
    <xf numFmtId="1" fontId="19" fillId="0" borderId="3" xfId="1" applyNumberFormat="1" applyFont="1" applyFill="1" applyBorder="1"/>
    <xf numFmtId="49" fontId="19" fillId="0" borderId="3" xfId="0" applyNumberFormat="1" applyFont="1" applyFill="1" applyBorder="1" applyAlignment="1">
      <alignment horizontal="left"/>
    </xf>
    <xf numFmtId="0" fontId="19" fillId="0" borderId="3" xfId="0" quotePrefix="1" applyFont="1" applyFill="1" applyBorder="1"/>
    <xf numFmtId="0" fontId="15" fillId="2" borderId="0" xfId="0" applyFont="1" applyFill="1"/>
    <xf numFmtId="165" fontId="14" fillId="0" borderId="3" xfId="0" applyNumberFormat="1" applyFont="1" applyFill="1" applyBorder="1"/>
    <xf numFmtId="0" fontId="14" fillId="0" borderId="3" xfId="0" applyFont="1" applyFill="1" applyBorder="1"/>
    <xf numFmtId="0" fontId="14" fillId="0" borderId="3" xfId="0" applyFont="1" applyFill="1" applyBorder="1" applyAlignment="1">
      <alignment horizontal="left"/>
    </xf>
    <xf numFmtId="0" fontId="4" fillId="0" borderId="3" xfId="0" applyFont="1" applyFill="1" applyBorder="1"/>
    <xf numFmtId="0" fontId="14" fillId="0" borderId="3" xfId="0" quotePrefix="1" applyFont="1" applyFill="1" applyBorder="1" applyAlignment="1">
      <alignment horizontal="left"/>
    </xf>
    <xf numFmtId="49" fontId="14" fillId="0" borderId="3" xfId="0" applyNumberFormat="1" applyFont="1" applyFill="1" applyBorder="1" applyAlignment="1">
      <alignment horizontal="left"/>
    </xf>
    <xf numFmtId="1" fontId="14" fillId="0" borderId="3" xfId="0" applyNumberFormat="1" applyFont="1" applyFill="1" applyBorder="1"/>
    <xf numFmtId="0" fontId="14" fillId="0" borderId="3" xfId="0" quotePrefix="1" applyFont="1" applyFill="1" applyBorder="1"/>
    <xf numFmtId="0" fontId="2" fillId="2" borderId="0" xfId="0" applyFont="1" applyFill="1"/>
    <xf numFmtId="49" fontId="4" fillId="0" borderId="3" xfId="0" applyNumberFormat="1" applyFont="1" applyFill="1" applyBorder="1" applyAlignment="1">
      <alignment horizontal="left"/>
    </xf>
    <xf numFmtId="165" fontId="14" fillId="0" borderId="0" xfId="0" applyNumberFormat="1" applyFont="1" applyFill="1"/>
    <xf numFmtId="49" fontId="4" fillId="0" borderId="0" xfId="0" applyNumberFormat="1" applyFont="1" applyFill="1" applyAlignment="1">
      <alignment horizontal="left"/>
    </xf>
    <xf numFmtId="1" fontId="14" fillId="0" borderId="0" xfId="0" applyNumberFormat="1" applyFont="1" applyFill="1"/>
    <xf numFmtId="0" fontId="3" fillId="2" borderId="0" xfId="0" applyFont="1" applyFill="1"/>
    <xf numFmtId="1" fontId="5" fillId="0" borderId="3" xfId="1" applyNumberFormat="1" applyFont="1" applyFill="1" applyBorder="1"/>
    <xf numFmtId="49" fontId="20" fillId="0" borderId="3" xfId="0" applyNumberFormat="1" applyFont="1" applyFill="1" applyBorder="1" applyAlignment="1">
      <alignment horizontal="left"/>
    </xf>
    <xf numFmtId="0" fontId="21" fillId="11" borderId="0" xfId="0" applyFont="1" applyFill="1"/>
    <xf numFmtId="165" fontId="16" fillId="11" borderId="3" xfId="0" applyNumberFormat="1" applyFont="1" applyFill="1" applyBorder="1"/>
    <xf numFmtId="0" fontId="16" fillId="11" borderId="3" xfId="0" applyFont="1" applyFill="1" applyBorder="1"/>
    <xf numFmtId="0" fontId="16" fillId="11" borderId="3" xfId="0" applyFont="1" applyFill="1" applyBorder="1" applyAlignment="1">
      <alignment horizontal="left"/>
    </xf>
    <xf numFmtId="1" fontId="16" fillId="11" borderId="3" xfId="1" applyNumberFormat="1" applyFont="1" applyFill="1" applyBorder="1"/>
    <xf numFmtId="1" fontId="14" fillId="0" borderId="3" xfId="1" applyNumberFormat="1" applyFont="1" applyFill="1" applyBorder="1"/>
    <xf numFmtId="49" fontId="14" fillId="0" borderId="3" xfId="0" applyNumberFormat="1" applyFont="1" applyFill="1" applyBorder="1"/>
    <xf numFmtId="165" fontId="14" fillId="2" borderId="0" xfId="0" applyNumberFormat="1" applyFont="1" applyFill="1"/>
    <xf numFmtId="0" fontId="21" fillId="0" borderId="0" xfId="0" applyFont="1" applyFill="1"/>
    <xf numFmtId="165" fontId="16" fillId="0" borderId="0" xfId="0" applyNumberFormat="1" applyFont="1" applyFill="1"/>
    <xf numFmtId="0" fontId="16" fillId="2" borderId="0" xfId="0" applyFont="1" applyFill="1"/>
    <xf numFmtId="0" fontId="5" fillId="2" borderId="3" xfId="0" applyFont="1" applyFill="1" applyBorder="1"/>
    <xf numFmtId="0" fontId="4" fillId="2" borderId="3" xfId="0" applyFont="1" applyFill="1" applyBorder="1"/>
    <xf numFmtId="0" fontId="0" fillId="2" borderId="0" xfId="0" applyFont="1" applyFill="1"/>
    <xf numFmtId="165" fontId="14" fillId="2" borderId="3" xfId="0" applyNumberFormat="1" applyFont="1" applyFill="1" applyBorder="1"/>
    <xf numFmtId="0" fontId="14" fillId="2" borderId="3" xfId="0" applyFont="1" applyFill="1" applyBorder="1"/>
    <xf numFmtId="0" fontId="14" fillId="2" borderId="3" xfId="0" applyFont="1" applyFill="1" applyBorder="1" applyAlignment="1">
      <alignment horizontal="left"/>
    </xf>
    <xf numFmtId="1" fontId="14" fillId="2" borderId="3" xfId="0" applyNumberFormat="1" applyFont="1" applyFill="1" applyBorder="1"/>
    <xf numFmtId="49" fontId="4" fillId="2" borderId="3" xfId="0" applyNumberFormat="1" applyFont="1" applyFill="1" applyBorder="1" applyAlignment="1">
      <alignment horizontal="left"/>
    </xf>
    <xf numFmtId="0" fontId="14" fillId="2" borderId="3" xfId="0" quotePrefix="1" applyFont="1" applyFill="1" applyBorder="1"/>
    <xf numFmtId="165" fontId="14" fillId="2" borderId="0" xfId="0" applyNumberFormat="1" applyFont="1" applyFill="1" applyBorder="1"/>
    <xf numFmtId="0" fontId="14" fillId="2" borderId="0" xfId="0" applyFont="1" applyFill="1" applyBorder="1"/>
    <xf numFmtId="0" fontId="14" fillId="2" borderId="0" xfId="0" applyFont="1" applyFill="1" applyBorder="1" applyAlignment="1">
      <alignment horizontal="left"/>
    </xf>
    <xf numFmtId="49" fontId="4" fillId="2" borderId="0" xfId="0" applyNumberFormat="1" applyFont="1" applyFill="1" applyBorder="1" applyAlignment="1">
      <alignment horizontal="left"/>
    </xf>
    <xf numFmtId="1" fontId="14" fillId="2" borderId="0" xfId="0" applyNumberFormat="1" applyFont="1" applyFill="1" applyBorder="1"/>
    <xf numFmtId="0" fontId="14" fillId="2" borderId="0" xfId="0" quotePrefix="1" applyFont="1" applyFill="1" applyBorder="1"/>
    <xf numFmtId="0" fontId="14" fillId="2" borderId="0" xfId="0" applyFont="1" applyFill="1" applyAlignment="1">
      <alignment horizontal="left"/>
    </xf>
    <xf numFmtId="1" fontId="14" fillId="2" borderId="0" xfId="0" applyNumberFormat="1" applyFont="1" applyFill="1"/>
    <xf numFmtId="0" fontId="14" fillId="2" borderId="3" xfId="0" quotePrefix="1" applyFont="1" applyFill="1" applyBorder="1" applyAlignment="1">
      <alignment horizontal="left"/>
    </xf>
    <xf numFmtId="49" fontId="14" fillId="2" borderId="3" xfId="0" applyNumberFormat="1" applyFont="1" applyFill="1" applyBorder="1" applyAlignment="1">
      <alignment horizontal="left"/>
    </xf>
    <xf numFmtId="49" fontId="14" fillId="2" borderId="0" xfId="0" applyNumberFormat="1" applyFont="1" applyFill="1" applyBorder="1" applyAlignment="1">
      <alignment horizontal="left"/>
    </xf>
    <xf numFmtId="0" fontId="14" fillId="2" borderId="0" xfId="0" quotePrefix="1" applyFont="1" applyFill="1"/>
    <xf numFmtId="49" fontId="14" fillId="2" borderId="0" xfId="0" applyNumberFormat="1" applyFont="1" applyFill="1" applyAlignment="1">
      <alignment horizontal="left"/>
    </xf>
    <xf numFmtId="0" fontId="15" fillId="12" borderId="0" xfId="0" applyFont="1" applyFill="1"/>
    <xf numFmtId="0" fontId="16" fillId="0" borderId="0" xfId="0" applyFont="1" applyFill="1" applyAlignment="1">
      <alignment horizontal="left"/>
    </xf>
    <xf numFmtId="165" fontId="16" fillId="2" borderId="0" xfId="0" applyNumberFormat="1" applyFont="1" applyFill="1"/>
    <xf numFmtId="0" fontId="0" fillId="2" borderId="0" xfId="0" applyFill="1"/>
    <xf numFmtId="0" fontId="0" fillId="0" borderId="0" xfId="0" applyFill="1" applyAlignment="1">
      <alignment horizontal="left"/>
    </xf>
    <xf numFmtId="0" fontId="14" fillId="0" borderId="0" xfId="0" applyFont="1" applyFill="1" applyBorder="1" applyAlignment="1">
      <alignment horizontal="center" wrapText="1"/>
    </xf>
    <xf numFmtId="0" fontId="15" fillId="11" borderId="5" xfId="0" applyFont="1" applyFill="1" applyBorder="1" applyAlignment="1">
      <alignment horizontal="center"/>
    </xf>
    <xf numFmtId="0" fontId="15" fillId="11" borderId="0" xfId="0" applyFont="1" applyFill="1" applyBorder="1" applyAlignment="1">
      <alignment horizontal="center"/>
    </xf>
    <xf numFmtId="165" fontId="14" fillId="2" borderId="3" xfId="0" applyNumberFormat="1" applyFont="1" applyFill="1" applyBorder="1" applyAlignment="1">
      <alignment horizontal="left"/>
    </xf>
    <xf numFmtId="165" fontId="16" fillId="0" borderId="0" xfId="0" applyNumberFormat="1" applyFont="1" applyFill="1" applyAlignment="1">
      <alignment horizontal="left"/>
    </xf>
    <xf numFmtId="0" fontId="14" fillId="0" borderId="5" xfId="0" applyFont="1" applyFill="1" applyBorder="1" applyAlignment="1">
      <alignment horizontal="center" wrapText="1"/>
    </xf>
    <xf numFmtId="0" fontId="14" fillId="0" borderId="0" xfId="0" applyFont="1" applyFill="1" applyBorder="1" applyAlignment="1">
      <alignment horizontal="center" wrapText="1"/>
    </xf>
    <xf numFmtId="0" fontId="13" fillId="0" borderId="0" xfId="0" applyFont="1" applyFill="1" applyBorder="1" applyAlignment="1">
      <alignment horizontal="left" vertical="center" wrapText="1"/>
    </xf>
    <xf numFmtId="0" fontId="13" fillId="0" borderId="4" xfId="0" applyFont="1" applyFill="1" applyBorder="1" applyAlignment="1">
      <alignment horizontal="left" vertical="center" wrapText="1"/>
    </xf>
    <xf numFmtId="0" fontId="13" fillId="0" borderId="0" xfId="0" applyFont="1" applyFill="1" applyBorder="1" applyAlignment="1">
      <alignment horizontal="center" vertical="center" wrapText="1"/>
    </xf>
    <xf numFmtId="0" fontId="17" fillId="0" borderId="0" xfId="0" applyFont="1" applyFill="1" applyAlignment="1">
      <alignment horizontal="center" vertical="center"/>
    </xf>
  </cellXfs>
  <cellStyles count="3">
    <cellStyle name="Millares" xfId="1" builtinId="3"/>
    <cellStyle name="Normal" xfId="0" builtinId="0"/>
    <cellStyle name="Normal_Sheet1" xfId="2"/>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tabColor theme="6" tint="-0.249977111117893"/>
  </sheetPr>
  <dimension ref="A1:AA118"/>
  <sheetViews>
    <sheetView tabSelected="1" topLeftCell="D35" workbookViewId="0">
      <selection activeCell="L43" sqref="L43"/>
    </sheetView>
  </sheetViews>
  <sheetFormatPr baseColWidth="10" defaultRowHeight="15"/>
  <cols>
    <col min="8" max="8" width="19.5703125" customWidth="1"/>
    <col min="9" max="9" width="23.28515625" bestFit="1" customWidth="1"/>
    <col min="11" max="11" width="37.140625" customWidth="1"/>
    <col min="12" max="12" width="21.28515625" customWidth="1"/>
    <col min="18" max="18" width="31.85546875" customWidth="1"/>
    <col min="24" max="24" width="32.7109375" bestFit="1" customWidth="1"/>
  </cols>
  <sheetData>
    <row r="1" spans="1:24" s="1" customFormat="1">
      <c r="B1" s="2" t="s">
        <v>0</v>
      </c>
      <c r="C1" s="3"/>
      <c r="D1" s="3"/>
      <c r="E1" s="3"/>
      <c r="F1" s="3"/>
      <c r="G1" s="3"/>
      <c r="H1" s="4"/>
      <c r="I1" s="4"/>
      <c r="J1" s="5"/>
      <c r="K1" s="3"/>
      <c r="L1" s="3"/>
      <c r="M1" s="3"/>
      <c r="N1" s="3"/>
      <c r="O1" s="3"/>
      <c r="P1" s="3"/>
      <c r="Q1" s="3"/>
      <c r="R1" s="3"/>
      <c r="S1" s="3"/>
      <c r="T1" s="6"/>
      <c r="U1" s="6"/>
      <c r="V1" s="6"/>
      <c r="W1" s="6"/>
      <c r="X1" s="3"/>
    </row>
    <row r="2" spans="1:24" s="1" customFormat="1">
      <c r="B2" s="3"/>
      <c r="C2" s="3"/>
      <c r="D2" s="3"/>
      <c r="E2" s="3"/>
      <c r="F2" s="3"/>
      <c r="G2" s="3"/>
      <c r="H2" s="4"/>
      <c r="I2" s="4"/>
      <c r="J2" s="5"/>
      <c r="K2" s="3"/>
      <c r="L2" s="3"/>
      <c r="M2" s="3"/>
      <c r="N2" s="3"/>
      <c r="O2" s="3"/>
      <c r="P2" s="3"/>
      <c r="Q2" s="3"/>
      <c r="R2" s="3"/>
      <c r="S2" s="3"/>
      <c r="T2" s="6"/>
      <c r="U2" s="6"/>
      <c r="V2" s="6"/>
      <c r="W2" s="6"/>
      <c r="X2" s="3"/>
    </row>
    <row r="3" spans="1:24" s="13" customFormat="1" ht="42">
      <c r="A3" s="7" t="s">
        <v>1</v>
      </c>
      <c r="B3" s="8" t="s">
        <v>2</v>
      </c>
      <c r="C3" s="8" t="s">
        <v>3</v>
      </c>
      <c r="D3" s="8" t="s">
        <v>4</v>
      </c>
      <c r="E3" s="8" t="s">
        <v>5</v>
      </c>
      <c r="F3" s="8" t="s">
        <v>6</v>
      </c>
      <c r="G3" s="8" t="s">
        <v>7</v>
      </c>
      <c r="H3" s="9" t="s">
        <v>8</v>
      </c>
      <c r="I3" s="9" t="s">
        <v>9</v>
      </c>
      <c r="J3" s="10" t="s">
        <v>10</v>
      </c>
      <c r="K3" s="8" t="s">
        <v>11</v>
      </c>
      <c r="L3" s="8" t="s">
        <v>12</v>
      </c>
      <c r="M3" s="8" t="s">
        <v>13</v>
      </c>
      <c r="N3" s="8" t="s">
        <v>14</v>
      </c>
      <c r="O3" s="8" t="s">
        <v>15</v>
      </c>
      <c r="P3" s="8" t="s">
        <v>16</v>
      </c>
      <c r="Q3" s="8" t="s">
        <v>17</v>
      </c>
      <c r="R3" s="8" t="s">
        <v>18</v>
      </c>
      <c r="S3" s="8" t="s">
        <v>19</v>
      </c>
      <c r="T3" s="8" t="s">
        <v>20</v>
      </c>
      <c r="U3" s="8" t="s">
        <v>21</v>
      </c>
      <c r="V3" s="8" t="s">
        <v>22</v>
      </c>
      <c r="W3" s="11" t="s">
        <v>23</v>
      </c>
      <c r="X3" s="12" t="s">
        <v>24</v>
      </c>
    </row>
    <row r="4" spans="1:24" s="20" customFormat="1">
      <c r="A4" s="14"/>
      <c r="B4" s="15">
        <v>1</v>
      </c>
      <c r="C4" s="15">
        <v>2</v>
      </c>
      <c r="D4" s="15">
        <v>3</v>
      </c>
      <c r="E4" s="15">
        <v>4</v>
      </c>
      <c r="F4" s="15">
        <v>5</v>
      </c>
      <c r="G4" s="15">
        <v>6</v>
      </c>
      <c r="H4" s="16">
        <v>7</v>
      </c>
      <c r="I4" s="16">
        <v>8</v>
      </c>
      <c r="J4" s="17">
        <v>9</v>
      </c>
      <c r="K4" s="15">
        <v>10</v>
      </c>
      <c r="L4" s="15">
        <v>11</v>
      </c>
      <c r="M4" s="15">
        <v>12</v>
      </c>
      <c r="N4" s="15">
        <v>13</v>
      </c>
      <c r="O4" s="15">
        <v>14</v>
      </c>
      <c r="P4" s="15">
        <v>15</v>
      </c>
      <c r="Q4" s="15">
        <v>16</v>
      </c>
      <c r="R4" s="15">
        <v>17</v>
      </c>
      <c r="S4" s="15">
        <v>18</v>
      </c>
      <c r="T4" s="15">
        <v>19</v>
      </c>
      <c r="U4" s="15">
        <v>20</v>
      </c>
      <c r="V4" s="15">
        <v>21</v>
      </c>
      <c r="W4" s="18">
        <v>22</v>
      </c>
      <c r="X4" s="19">
        <v>23</v>
      </c>
    </row>
    <row r="5" spans="1:24">
      <c r="A5" s="14" t="s">
        <v>25</v>
      </c>
      <c r="B5" s="21" t="s">
        <v>26</v>
      </c>
      <c r="C5" s="22" t="s">
        <v>26</v>
      </c>
      <c r="D5" s="22" t="s">
        <v>26</v>
      </c>
      <c r="E5" s="22" t="s">
        <v>26</v>
      </c>
      <c r="F5" s="22" t="s">
        <v>26</v>
      </c>
      <c r="G5" s="22" t="s">
        <v>26</v>
      </c>
      <c r="H5" s="23" t="s">
        <v>26</v>
      </c>
      <c r="I5" s="24" t="s">
        <v>27</v>
      </c>
      <c r="J5" s="25" t="s">
        <v>26</v>
      </c>
      <c r="K5" s="21" t="s">
        <v>26</v>
      </c>
      <c r="L5" s="22" t="s">
        <v>26</v>
      </c>
      <c r="M5" s="26" t="s">
        <v>27</v>
      </c>
      <c r="N5" s="26" t="s">
        <v>27</v>
      </c>
      <c r="O5" s="26" t="s">
        <v>27</v>
      </c>
      <c r="P5" s="26" t="s">
        <v>27</v>
      </c>
      <c r="Q5" s="26" t="s">
        <v>27</v>
      </c>
      <c r="R5" s="26" t="s">
        <v>27</v>
      </c>
      <c r="S5" s="22" t="s">
        <v>26</v>
      </c>
      <c r="T5" s="21" t="s">
        <v>26</v>
      </c>
      <c r="U5" s="26" t="s">
        <v>27</v>
      </c>
      <c r="V5" s="22" t="s">
        <v>26</v>
      </c>
      <c r="W5" s="27" t="s">
        <v>26</v>
      </c>
      <c r="X5" s="28" t="s">
        <v>27</v>
      </c>
    </row>
    <row r="6" spans="1:24" ht="33.75">
      <c r="A6" s="14"/>
      <c r="B6" s="21" t="s">
        <v>28</v>
      </c>
      <c r="C6" s="21" t="s">
        <v>29</v>
      </c>
      <c r="D6" s="21" t="s">
        <v>30</v>
      </c>
      <c r="E6" s="21" t="s">
        <v>31</v>
      </c>
      <c r="F6" s="21" t="s">
        <v>32</v>
      </c>
      <c r="G6" s="21" t="s">
        <v>33</v>
      </c>
      <c r="H6" s="29" t="s">
        <v>34</v>
      </c>
      <c r="I6" s="30" t="s">
        <v>35</v>
      </c>
      <c r="J6" s="25" t="s">
        <v>31</v>
      </c>
      <c r="K6" s="21" t="s">
        <v>36</v>
      </c>
      <c r="L6" s="21" t="s">
        <v>37</v>
      </c>
      <c r="M6" s="31" t="s">
        <v>38</v>
      </c>
      <c r="N6" s="31" t="s">
        <v>39</v>
      </c>
      <c r="O6" s="31" t="s">
        <v>40</v>
      </c>
      <c r="P6" s="31" t="s">
        <v>41</v>
      </c>
      <c r="Q6" s="32" t="s">
        <v>42</v>
      </c>
      <c r="R6" s="32" t="s">
        <v>43</v>
      </c>
      <c r="S6" s="21" t="s">
        <v>44</v>
      </c>
      <c r="T6" s="21" t="s">
        <v>45</v>
      </c>
      <c r="U6" s="31" t="s">
        <v>46</v>
      </c>
      <c r="V6" s="21" t="s">
        <v>47</v>
      </c>
      <c r="W6" s="33" t="s">
        <v>48</v>
      </c>
      <c r="X6" s="34" t="s">
        <v>49</v>
      </c>
    </row>
    <row r="7" spans="1:24" ht="21">
      <c r="A7" s="14" t="s">
        <v>50</v>
      </c>
      <c r="B7" s="35" t="s">
        <v>51</v>
      </c>
      <c r="C7" s="35" t="s">
        <v>52</v>
      </c>
      <c r="D7" s="35" t="s">
        <v>52</v>
      </c>
      <c r="E7" s="35" t="s">
        <v>52</v>
      </c>
      <c r="F7" s="35" t="s">
        <v>53</v>
      </c>
      <c r="G7" s="35" t="s">
        <v>54</v>
      </c>
      <c r="H7" s="36" t="s">
        <v>52</v>
      </c>
      <c r="I7" s="36" t="s">
        <v>52</v>
      </c>
      <c r="J7" s="37" t="s">
        <v>52</v>
      </c>
      <c r="K7" s="35" t="s">
        <v>52</v>
      </c>
      <c r="L7" s="35" t="s">
        <v>55</v>
      </c>
      <c r="M7" s="35" t="s">
        <v>52</v>
      </c>
      <c r="N7" s="35" t="s">
        <v>52</v>
      </c>
      <c r="O7" s="35" t="s">
        <v>52</v>
      </c>
      <c r="P7" s="35" t="s">
        <v>51</v>
      </c>
      <c r="Q7" s="35" t="s">
        <v>52</v>
      </c>
      <c r="R7" s="35" t="s">
        <v>52</v>
      </c>
      <c r="S7" s="35" t="s">
        <v>52</v>
      </c>
      <c r="T7" s="35" t="s">
        <v>52</v>
      </c>
      <c r="U7" s="38" t="s">
        <v>52</v>
      </c>
      <c r="V7" s="35" t="s">
        <v>51</v>
      </c>
      <c r="W7" s="39" t="s">
        <v>52</v>
      </c>
      <c r="X7" s="40" t="s">
        <v>52</v>
      </c>
    </row>
    <row r="8" spans="1:24">
      <c r="A8" s="14" t="s">
        <v>56</v>
      </c>
      <c r="B8" s="35">
        <v>8</v>
      </c>
      <c r="C8" s="38">
        <v>2</v>
      </c>
      <c r="D8" s="38">
        <v>4</v>
      </c>
      <c r="E8" s="38">
        <v>8</v>
      </c>
      <c r="F8" s="38">
        <v>2</v>
      </c>
      <c r="G8" s="38">
        <v>3</v>
      </c>
      <c r="H8" s="41">
        <v>16</v>
      </c>
      <c r="I8" s="41">
        <v>25</v>
      </c>
      <c r="J8" s="37">
        <v>2</v>
      </c>
      <c r="K8" s="35">
        <v>17</v>
      </c>
      <c r="L8" s="38">
        <v>13</v>
      </c>
      <c r="M8" s="38">
        <v>2</v>
      </c>
      <c r="N8" s="38">
        <v>10</v>
      </c>
      <c r="O8" s="38">
        <v>10</v>
      </c>
      <c r="P8" s="38">
        <v>8</v>
      </c>
      <c r="Q8" s="38">
        <v>18</v>
      </c>
      <c r="R8" s="38">
        <v>50</v>
      </c>
      <c r="S8" s="38">
        <v>10</v>
      </c>
      <c r="T8" s="35">
        <v>12</v>
      </c>
      <c r="U8" s="38">
        <v>10</v>
      </c>
      <c r="V8" s="35">
        <v>8</v>
      </c>
      <c r="W8" s="39">
        <v>4</v>
      </c>
      <c r="X8" s="40">
        <v>10</v>
      </c>
    </row>
    <row r="9" spans="1:24" ht="140.25" customHeight="1">
      <c r="A9" s="14" t="s">
        <v>57</v>
      </c>
      <c r="B9" s="42" t="s">
        <v>58</v>
      </c>
      <c r="C9" s="42" t="s">
        <v>59</v>
      </c>
      <c r="D9" s="42" t="s">
        <v>60</v>
      </c>
      <c r="E9" s="42" t="s">
        <v>61</v>
      </c>
      <c r="F9" s="42" t="s">
        <v>62</v>
      </c>
      <c r="G9" s="42" t="s">
        <v>63</v>
      </c>
      <c r="H9" s="43" t="s">
        <v>64</v>
      </c>
      <c r="I9" s="43" t="s">
        <v>65</v>
      </c>
      <c r="J9" s="44" t="s">
        <v>66</v>
      </c>
      <c r="K9" s="42" t="s">
        <v>67</v>
      </c>
      <c r="L9" s="42" t="s">
        <v>68</v>
      </c>
      <c r="M9" s="45" t="s">
        <v>69</v>
      </c>
      <c r="N9" s="42"/>
      <c r="O9" s="42"/>
      <c r="P9" s="42" t="s">
        <v>70</v>
      </c>
      <c r="Q9" s="42" t="s">
        <v>71</v>
      </c>
      <c r="R9" s="42" t="s">
        <v>72</v>
      </c>
      <c r="S9" s="42"/>
      <c r="T9" s="42" t="s">
        <v>73</v>
      </c>
      <c r="U9" s="46" t="s">
        <v>74</v>
      </c>
      <c r="V9" s="42" t="s">
        <v>75</v>
      </c>
      <c r="W9" s="47" t="s">
        <v>76</v>
      </c>
      <c r="X9" s="48" t="s">
        <v>77</v>
      </c>
    </row>
    <row r="10" spans="1:24" s="53" customFormat="1">
      <c r="A10" s="151" t="s">
        <v>78</v>
      </c>
      <c r="B10" s="151"/>
      <c r="C10" s="151"/>
      <c r="D10" s="151"/>
      <c r="E10" s="151"/>
      <c r="F10" s="151"/>
      <c r="G10" s="151"/>
      <c r="H10" s="151"/>
      <c r="I10" s="151"/>
      <c r="J10" s="49"/>
      <c r="K10" s="50"/>
      <c r="L10" s="50"/>
      <c r="M10" s="50"/>
      <c r="N10" s="50"/>
      <c r="O10" s="50"/>
      <c r="P10" s="50"/>
      <c r="Q10" s="50"/>
      <c r="R10" s="50"/>
      <c r="S10" s="50"/>
      <c r="T10" s="50"/>
      <c r="U10" s="50"/>
      <c r="V10" s="50"/>
      <c r="W10" s="51"/>
      <c r="X10" s="52"/>
    </row>
    <row r="11" spans="1:24" s="53" customFormat="1">
      <c r="A11" s="54"/>
      <c r="B11" s="54"/>
      <c r="C11" s="54"/>
      <c r="D11" s="54"/>
      <c r="E11" s="54"/>
      <c r="F11" s="54"/>
      <c r="G11" s="54"/>
      <c r="H11" s="54"/>
      <c r="I11" s="54"/>
      <c r="J11" s="55"/>
      <c r="K11" s="50"/>
      <c r="L11" s="50"/>
      <c r="M11" s="50"/>
      <c r="N11" s="50"/>
      <c r="O11" s="50"/>
      <c r="P11" s="50"/>
      <c r="Q11" s="50"/>
      <c r="R11" s="50"/>
      <c r="S11" s="50"/>
      <c r="T11" s="50"/>
      <c r="U11" s="50"/>
      <c r="V11" s="50"/>
      <c r="W11" s="51"/>
      <c r="X11" s="52"/>
    </row>
    <row r="12" spans="1:24" s="53" customFormat="1">
      <c r="A12" s="54"/>
      <c r="B12" s="54"/>
      <c r="C12" s="54"/>
      <c r="D12" s="54"/>
      <c r="E12" s="54"/>
      <c r="F12" s="54"/>
      <c r="G12" s="54"/>
      <c r="H12" s="54"/>
      <c r="I12" s="54"/>
      <c r="J12" s="55"/>
      <c r="K12" s="50"/>
      <c r="L12" s="50"/>
      <c r="M12" s="50"/>
      <c r="N12" s="50"/>
      <c r="O12" s="50"/>
      <c r="P12" s="50"/>
      <c r="Q12" s="50"/>
      <c r="R12" s="50"/>
      <c r="S12" s="50"/>
      <c r="T12" s="50"/>
      <c r="U12" s="50"/>
      <c r="V12" s="50"/>
      <c r="W12" s="51"/>
      <c r="X12" s="52"/>
    </row>
    <row r="13" spans="1:24" s="53" customFormat="1">
      <c r="A13" s="152"/>
      <c r="B13" s="152"/>
      <c r="C13" s="152"/>
      <c r="D13" s="152"/>
      <c r="E13" s="152"/>
      <c r="F13" s="152"/>
      <c r="G13" s="152"/>
      <c r="H13" s="152"/>
      <c r="I13" s="152"/>
      <c r="J13" s="152"/>
      <c r="K13" s="50"/>
      <c r="L13" s="50"/>
      <c r="M13" s="50"/>
      <c r="N13" s="50"/>
      <c r="O13" s="50"/>
      <c r="P13" s="50"/>
      <c r="Q13" s="50"/>
      <c r="R13" s="50"/>
      <c r="S13" s="50"/>
      <c r="T13" s="50"/>
      <c r="U13" s="50"/>
      <c r="V13" s="50"/>
      <c r="W13" s="51"/>
      <c r="X13" s="52"/>
    </row>
    <row r="14" spans="1:24" s="53" customFormat="1">
      <c r="A14" s="152"/>
      <c r="B14" s="152"/>
      <c r="C14" s="152"/>
      <c r="D14" s="152"/>
      <c r="E14" s="152"/>
      <c r="F14" s="152"/>
      <c r="G14" s="152"/>
      <c r="H14" s="152"/>
      <c r="I14" s="152"/>
      <c r="J14" s="152"/>
      <c r="K14" s="50"/>
      <c r="L14" s="50"/>
      <c r="M14" s="50"/>
      <c r="N14" s="50"/>
      <c r="O14" s="50"/>
      <c r="P14" s="50"/>
      <c r="Q14" s="50"/>
      <c r="R14" s="50"/>
      <c r="S14" s="50"/>
      <c r="T14" s="50"/>
      <c r="U14" s="50"/>
      <c r="V14" s="50"/>
      <c r="W14" s="51"/>
      <c r="X14" s="52"/>
    </row>
    <row r="15" spans="1:24" s="53" customFormat="1">
      <c r="A15" s="150" t="s">
        <v>79</v>
      </c>
      <c r="B15" s="150"/>
      <c r="C15" s="150"/>
      <c r="D15" s="150"/>
      <c r="E15" s="150"/>
      <c r="F15" s="150"/>
      <c r="G15" s="150"/>
      <c r="H15" s="150"/>
      <c r="I15" s="150"/>
      <c r="J15" s="49"/>
      <c r="K15" s="50"/>
      <c r="L15" s="50"/>
      <c r="M15" s="50"/>
      <c r="N15" s="50"/>
      <c r="O15" s="50"/>
      <c r="P15" s="50"/>
      <c r="Q15" s="50"/>
      <c r="R15" s="50"/>
      <c r="S15" s="50"/>
      <c r="T15" s="50"/>
      <c r="U15" s="50"/>
      <c r="V15" s="50"/>
      <c r="W15" s="51"/>
      <c r="X15" s="52"/>
    </row>
    <row r="16" spans="1:24" s="53" customFormat="1">
      <c r="A16" s="54"/>
      <c r="B16" s="54"/>
      <c r="C16" s="54"/>
      <c r="D16" s="54"/>
      <c r="E16" s="54"/>
      <c r="F16" s="54"/>
      <c r="G16" s="54"/>
      <c r="H16" s="54"/>
      <c r="I16" s="54"/>
      <c r="J16" s="49"/>
      <c r="K16" s="50"/>
      <c r="L16" s="50"/>
      <c r="M16" s="50"/>
      <c r="N16" s="50"/>
      <c r="O16" s="50"/>
      <c r="P16" s="50"/>
      <c r="Q16" s="50"/>
      <c r="R16" s="50"/>
      <c r="S16" s="50"/>
      <c r="T16" s="50"/>
      <c r="U16" s="50"/>
      <c r="V16" s="50"/>
      <c r="W16" s="51"/>
      <c r="X16" s="52"/>
    </row>
    <row r="17" spans="1:27" s="53" customFormat="1">
      <c r="B17" s="56" t="s">
        <v>80</v>
      </c>
      <c r="C17" s="50"/>
      <c r="D17" s="49"/>
      <c r="E17" s="50"/>
      <c r="F17" s="50"/>
      <c r="G17" s="50"/>
      <c r="H17" s="4"/>
      <c r="I17" s="57"/>
      <c r="J17" s="49"/>
      <c r="K17" s="50"/>
      <c r="L17" s="50"/>
      <c r="M17" s="50"/>
      <c r="N17" s="50"/>
      <c r="O17" s="50"/>
      <c r="P17" s="50"/>
      <c r="Q17" s="50"/>
      <c r="R17" s="50"/>
      <c r="S17" s="50"/>
      <c r="T17" s="50"/>
      <c r="U17" s="50"/>
      <c r="V17" s="50"/>
      <c r="W17" s="51"/>
      <c r="X17" s="52"/>
      <c r="Y17" s="153" t="s">
        <v>81</v>
      </c>
      <c r="Z17" s="153"/>
      <c r="AA17" s="153"/>
    </row>
    <row r="18" spans="1:27" s="53" customFormat="1">
      <c r="B18" s="56"/>
      <c r="C18" s="50"/>
      <c r="D18" s="49"/>
      <c r="E18" s="50"/>
      <c r="F18" s="50"/>
      <c r="G18" s="50"/>
      <c r="H18" s="4"/>
      <c r="I18" s="57"/>
      <c r="J18" s="49"/>
      <c r="K18" s="50"/>
      <c r="L18" s="50"/>
      <c r="M18" s="50"/>
      <c r="N18" s="50"/>
      <c r="O18" s="50"/>
      <c r="P18" s="50"/>
      <c r="Q18" s="50"/>
      <c r="R18" s="50"/>
      <c r="S18" s="50"/>
      <c r="T18" s="50"/>
      <c r="U18" s="50"/>
      <c r="V18" s="50"/>
      <c r="W18" s="51"/>
      <c r="X18" s="50"/>
      <c r="Y18" s="153"/>
      <c r="Z18" s="153"/>
      <c r="AA18" s="153"/>
    </row>
    <row r="19" spans="1:27" s="58" customFormat="1">
      <c r="A19" s="58" t="s">
        <v>82</v>
      </c>
      <c r="B19" s="59" t="s">
        <v>83</v>
      </c>
      <c r="C19" s="60" t="s">
        <v>84</v>
      </c>
      <c r="D19" s="61" t="s">
        <v>85</v>
      </c>
      <c r="E19" s="59" t="s">
        <v>83</v>
      </c>
      <c r="F19" s="60" t="s">
        <v>86</v>
      </c>
      <c r="G19" s="60" t="s">
        <v>87</v>
      </c>
      <c r="H19" s="60" t="s">
        <v>88</v>
      </c>
      <c r="I19" s="60" t="s">
        <v>89</v>
      </c>
      <c r="J19" s="62" t="s">
        <v>90</v>
      </c>
      <c r="K19" s="61" t="s">
        <v>91</v>
      </c>
      <c r="L19" s="63">
        <v>100000</v>
      </c>
      <c r="M19" s="60"/>
      <c r="N19" s="60"/>
      <c r="O19" s="61"/>
      <c r="P19" s="59" t="s">
        <v>92</v>
      </c>
      <c r="Q19" s="61" t="s">
        <v>93</v>
      </c>
      <c r="R19" s="60" t="s">
        <v>94</v>
      </c>
      <c r="S19" s="60" t="s">
        <v>80</v>
      </c>
      <c r="T19" s="61" t="s">
        <v>95</v>
      </c>
      <c r="U19" s="60"/>
      <c r="V19" s="64"/>
      <c r="W19" s="64"/>
      <c r="X19" s="60"/>
      <c r="Y19" s="144" t="s">
        <v>96</v>
      </c>
      <c r="Z19" s="145"/>
      <c r="AA19" s="145"/>
    </row>
    <row r="20" spans="1:27" s="58" customFormat="1" ht="34.5" customHeight="1">
      <c r="A20" s="58" t="s">
        <v>82</v>
      </c>
      <c r="B20" s="65" t="s">
        <v>83</v>
      </c>
      <c r="C20" s="66" t="s">
        <v>84</v>
      </c>
      <c r="D20" s="67" t="s">
        <v>85</v>
      </c>
      <c r="E20" s="65" t="s">
        <v>83</v>
      </c>
      <c r="F20" s="66" t="s">
        <v>86</v>
      </c>
      <c r="G20" s="66" t="s">
        <v>87</v>
      </c>
      <c r="H20" s="68" t="s">
        <v>88</v>
      </c>
      <c r="I20" s="66" t="s">
        <v>89</v>
      </c>
      <c r="J20" s="69">
        <v>50</v>
      </c>
      <c r="K20" s="70" t="s">
        <v>97</v>
      </c>
      <c r="L20" s="71">
        <f>+L19</f>
        <v>100000</v>
      </c>
      <c r="M20" s="66"/>
      <c r="N20" s="66"/>
      <c r="O20" s="67"/>
      <c r="P20" s="65" t="s">
        <v>83</v>
      </c>
      <c r="Q20" s="67" t="s">
        <v>93</v>
      </c>
      <c r="R20" s="66" t="s">
        <v>98</v>
      </c>
      <c r="S20" s="66" t="s">
        <v>80</v>
      </c>
      <c r="T20" s="67" t="s">
        <v>99</v>
      </c>
      <c r="U20" s="66"/>
      <c r="V20" s="72"/>
      <c r="W20" s="72"/>
      <c r="X20" s="66"/>
      <c r="Y20" s="144" t="s">
        <v>96</v>
      </c>
      <c r="Z20" s="145"/>
      <c r="AA20" s="145"/>
    </row>
    <row r="21" spans="1:27" s="73" customFormat="1">
      <c r="A21" s="73" t="s">
        <v>82</v>
      </c>
      <c r="B21" s="74" t="s">
        <v>83</v>
      </c>
      <c r="C21" s="75" t="s">
        <v>84</v>
      </c>
      <c r="D21" s="76" t="s">
        <v>85</v>
      </c>
      <c r="E21" s="74" t="s">
        <v>83</v>
      </c>
      <c r="F21" s="75" t="s">
        <v>86</v>
      </c>
      <c r="G21" s="75" t="s">
        <v>87</v>
      </c>
      <c r="H21" s="75" t="s">
        <v>88</v>
      </c>
      <c r="I21" s="75" t="s">
        <v>89</v>
      </c>
      <c r="J21" s="77" t="s">
        <v>100</v>
      </c>
      <c r="K21" s="76" t="s">
        <v>101</v>
      </c>
      <c r="L21" s="78">
        <f>90000-L25-L26-L27-L28</f>
        <v>67960</v>
      </c>
      <c r="M21" s="75"/>
      <c r="N21" s="75"/>
      <c r="O21" s="76"/>
      <c r="P21" s="74" t="s">
        <v>83</v>
      </c>
      <c r="Q21" s="76" t="s">
        <v>93</v>
      </c>
      <c r="R21" s="75" t="s">
        <v>102</v>
      </c>
      <c r="S21" s="75" t="s">
        <v>80</v>
      </c>
      <c r="T21" s="76" t="s">
        <v>101</v>
      </c>
      <c r="U21" s="79">
        <v>1470900601</v>
      </c>
      <c r="V21" s="74" t="s">
        <v>83</v>
      </c>
      <c r="W21" s="74"/>
      <c r="X21" s="75" t="s">
        <v>103</v>
      </c>
    </row>
    <row r="22" spans="1:27" s="73" customFormat="1">
      <c r="A22" s="73" t="s">
        <v>82</v>
      </c>
      <c r="B22" s="74" t="s">
        <v>83</v>
      </c>
      <c r="C22" s="75" t="s">
        <v>84</v>
      </c>
      <c r="D22" s="76" t="s">
        <v>85</v>
      </c>
      <c r="E22" s="74" t="s">
        <v>83</v>
      </c>
      <c r="F22" s="75" t="s">
        <v>86</v>
      </c>
      <c r="G22" s="75" t="s">
        <v>87</v>
      </c>
      <c r="H22" s="75" t="s">
        <v>88</v>
      </c>
      <c r="I22" s="75" t="s">
        <v>89</v>
      </c>
      <c r="J22" s="77" t="s">
        <v>100</v>
      </c>
      <c r="K22" s="76" t="s">
        <v>101</v>
      </c>
      <c r="L22" s="78">
        <v>0</v>
      </c>
      <c r="M22" s="75"/>
      <c r="N22" s="75"/>
      <c r="O22" s="76"/>
      <c r="P22" s="74" t="s">
        <v>83</v>
      </c>
      <c r="Q22" s="76" t="s">
        <v>93</v>
      </c>
      <c r="R22" s="75" t="s">
        <v>104</v>
      </c>
      <c r="S22" s="75" t="s">
        <v>80</v>
      </c>
      <c r="T22" s="76" t="s">
        <v>101</v>
      </c>
      <c r="U22" s="79">
        <v>1470900601</v>
      </c>
      <c r="V22" s="74" t="s">
        <v>83</v>
      </c>
      <c r="W22" s="74"/>
      <c r="X22" s="75" t="s">
        <v>105</v>
      </c>
    </row>
    <row r="23" spans="1:27" s="73" customFormat="1">
      <c r="A23" s="73" t="s">
        <v>82</v>
      </c>
      <c r="B23" s="74" t="s">
        <v>83</v>
      </c>
      <c r="C23" s="75" t="s">
        <v>84</v>
      </c>
      <c r="D23" s="76" t="s">
        <v>85</v>
      </c>
      <c r="E23" s="74" t="s">
        <v>83</v>
      </c>
      <c r="F23" s="75" t="s">
        <v>86</v>
      </c>
      <c r="G23" s="75" t="s">
        <v>87</v>
      </c>
      <c r="H23" s="75" t="s">
        <v>88</v>
      </c>
      <c r="I23" s="75" t="s">
        <v>89</v>
      </c>
      <c r="J23" s="77" t="s">
        <v>100</v>
      </c>
      <c r="K23" s="76" t="s">
        <v>101</v>
      </c>
      <c r="L23" s="78">
        <v>0</v>
      </c>
      <c r="M23" s="75"/>
      <c r="N23" s="75"/>
      <c r="O23" s="76"/>
      <c r="P23" s="74" t="s">
        <v>83</v>
      </c>
      <c r="Q23" s="76" t="s">
        <v>93</v>
      </c>
      <c r="R23" s="75" t="s">
        <v>104</v>
      </c>
      <c r="S23" s="75" t="s">
        <v>80</v>
      </c>
      <c r="T23" s="76" t="s">
        <v>101</v>
      </c>
      <c r="U23" s="79">
        <v>1470900601</v>
      </c>
      <c r="V23" s="74" t="s">
        <v>83</v>
      </c>
      <c r="W23" s="74"/>
      <c r="X23" s="75" t="s">
        <v>105</v>
      </c>
    </row>
    <row r="24" spans="1:27" s="73" customFormat="1">
      <c r="A24" s="73" t="s">
        <v>82</v>
      </c>
      <c r="B24" s="74" t="s">
        <v>83</v>
      </c>
      <c r="C24" s="75" t="s">
        <v>84</v>
      </c>
      <c r="D24" s="76" t="s">
        <v>85</v>
      </c>
      <c r="E24" s="74" t="s">
        <v>83</v>
      </c>
      <c r="F24" s="75" t="s">
        <v>86</v>
      </c>
      <c r="G24" s="75" t="s">
        <v>87</v>
      </c>
      <c r="H24" s="75" t="s">
        <v>88</v>
      </c>
      <c r="I24" s="75" t="s">
        <v>89</v>
      </c>
      <c r="J24" s="77" t="s">
        <v>100</v>
      </c>
      <c r="K24" s="76" t="s">
        <v>106</v>
      </c>
      <c r="L24" s="78">
        <v>0</v>
      </c>
      <c r="M24" s="75"/>
      <c r="N24" s="75"/>
      <c r="O24" s="76"/>
      <c r="P24" s="74" t="s">
        <v>83</v>
      </c>
      <c r="Q24" s="76" t="s">
        <v>93</v>
      </c>
      <c r="R24" s="75" t="s">
        <v>102</v>
      </c>
      <c r="S24" s="75" t="s">
        <v>80</v>
      </c>
      <c r="T24" s="76" t="s">
        <v>106</v>
      </c>
      <c r="U24" s="79">
        <v>1470900601</v>
      </c>
      <c r="V24" s="74" t="s">
        <v>83</v>
      </c>
      <c r="W24" s="74"/>
      <c r="X24" s="75" t="s">
        <v>103</v>
      </c>
    </row>
    <row r="25" spans="1:27" s="80" customFormat="1">
      <c r="A25" s="80" t="s">
        <v>82</v>
      </c>
      <c r="B25" s="81" t="s">
        <v>83</v>
      </c>
      <c r="C25" s="82" t="s">
        <v>84</v>
      </c>
      <c r="D25" s="83" t="s">
        <v>85</v>
      </c>
      <c r="E25" s="81" t="s">
        <v>83</v>
      </c>
      <c r="F25" s="82" t="s">
        <v>86</v>
      </c>
      <c r="G25" s="82" t="s">
        <v>87</v>
      </c>
      <c r="H25" s="82" t="s">
        <v>88</v>
      </c>
      <c r="I25" s="82" t="s">
        <v>89</v>
      </c>
      <c r="J25" s="84" t="s">
        <v>107</v>
      </c>
      <c r="K25" s="83" t="s">
        <v>108</v>
      </c>
      <c r="L25" s="85">
        <v>9500</v>
      </c>
      <c r="M25" s="82"/>
      <c r="N25" s="82"/>
      <c r="O25" s="83"/>
      <c r="P25" s="81" t="s">
        <v>83</v>
      </c>
      <c r="Q25" s="83" t="s">
        <v>93</v>
      </c>
      <c r="R25" s="82" t="s">
        <v>109</v>
      </c>
      <c r="S25" s="82" t="s">
        <v>80</v>
      </c>
      <c r="T25" s="83" t="s">
        <v>108</v>
      </c>
      <c r="U25" s="86" t="s">
        <v>110</v>
      </c>
      <c r="V25" s="81" t="s">
        <v>83</v>
      </c>
      <c r="W25" s="81" t="s">
        <v>170</v>
      </c>
      <c r="X25" s="82" t="s">
        <v>111</v>
      </c>
      <c r="Z25" s="73"/>
    </row>
    <row r="26" spans="1:27" s="80" customFormat="1">
      <c r="A26" s="80" t="s">
        <v>82</v>
      </c>
      <c r="B26" s="81" t="s">
        <v>83</v>
      </c>
      <c r="C26" s="82" t="s">
        <v>84</v>
      </c>
      <c r="D26" s="83" t="s">
        <v>85</v>
      </c>
      <c r="E26" s="81" t="s">
        <v>83</v>
      </c>
      <c r="F26" s="82" t="s">
        <v>86</v>
      </c>
      <c r="G26" s="82" t="s">
        <v>87</v>
      </c>
      <c r="H26" s="82" t="s">
        <v>88</v>
      </c>
      <c r="I26" s="82" t="s">
        <v>89</v>
      </c>
      <c r="J26" s="84" t="s">
        <v>107</v>
      </c>
      <c r="K26" s="83" t="s">
        <v>108</v>
      </c>
      <c r="L26" s="85">
        <v>1520</v>
      </c>
      <c r="M26" s="82"/>
      <c r="N26" s="82"/>
      <c r="O26" s="83"/>
      <c r="P26" s="81" t="s">
        <v>83</v>
      </c>
      <c r="Q26" s="83" t="s">
        <v>93</v>
      </c>
      <c r="R26" s="82" t="s">
        <v>112</v>
      </c>
      <c r="S26" s="82" t="s">
        <v>80</v>
      </c>
      <c r="T26" s="83" t="s">
        <v>108</v>
      </c>
      <c r="U26" s="86" t="s">
        <v>113</v>
      </c>
      <c r="V26" s="81" t="s">
        <v>83</v>
      </c>
      <c r="W26" s="81" t="s">
        <v>170</v>
      </c>
      <c r="X26" s="82" t="s">
        <v>111</v>
      </c>
      <c r="Z26" s="73"/>
    </row>
    <row r="27" spans="1:27" s="80" customFormat="1">
      <c r="A27" s="80" t="s">
        <v>82</v>
      </c>
      <c r="B27" s="81" t="s">
        <v>83</v>
      </c>
      <c r="C27" s="82" t="s">
        <v>84</v>
      </c>
      <c r="D27" s="83" t="s">
        <v>85</v>
      </c>
      <c r="E27" s="81" t="s">
        <v>83</v>
      </c>
      <c r="F27" s="82" t="s">
        <v>86</v>
      </c>
      <c r="G27" s="82" t="s">
        <v>87</v>
      </c>
      <c r="H27" s="82" t="s">
        <v>88</v>
      </c>
      <c r="I27" s="82" t="s">
        <v>89</v>
      </c>
      <c r="J27" s="84" t="s">
        <v>114</v>
      </c>
      <c r="K27" s="86" t="s">
        <v>115</v>
      </c>
      <c r="L27" s="85">
        <v>9500</v>
      </c>
      <c r="M27" s="82"/>
      <c r="N27" s="82"/>
      <c r="O27" s="83"/>
      <c r="P27" s="81" t="s">
        <v>83</v>
      </c>
      <c r="Q27" s="83" t="s">
        <v>93</v>
      </c>
      <c r="R27" s="82" t="s">
        <v>116</v>
      </c>
      <c r="S27" s="82" t="s">
        <v>80</v>
      </c>
      <c r="T27" s="83" t="s">
        <v>117</v>
      </c>
      <c r="U27" s="82"/>
      <c r="V27" s="87"/>
      <c r="W27" s="87"/>
      <c r="X27" s="83" t="s">
        <v>117</v>
      </c>
    </row>
    <row r="28" spans="1:27" s="80" customFormat="1">
      <c r="A28" s="80" t="s">
        <v>82</v>
      </c>
      <c r="B28" s="81" t="s">
        <v>83</v>
      </c>
      <c r="C28" s="82" t="s">
        <v>84</v>
      </c>
      <c r="D28" s="83" t="s">
        <v>85</v>
      </c>
      <c r="E28" s="81" t="s">
        <v>83</v>
      </c>
      <c r="F28" s="82" t="s">
        <v>86</v>
      </c>
      <c r="G28" s="82" t="s">
        <v>87</v>
      </c>
      <c r="H28" s="82" t="s">
        <v>88</v>
      </c>
      <c r="I28" s="82" t="s">
        <v>89</v>
      </c>
      <c r="J28" s="84" t="s">
        <v>114</v>
      </c>
      <c r="K28" s="86" t="s">
        <v>118</v>
      </c>
      <c r="L28" s="85">
        <v>1520</v>
      </c>
      <c r="M28" s="82"/>
      <c r="N28" s="82"/>
      <c r="O28" s="83"/>
      <c r="P28" s="81" t="s">
        <v>83</v>
      </c>
      <c r="Q28" s="83" t="s">
        <v>93</v>
      </c>
      <c r="R28" s="82" t="s">
        <v>119</v>
      </c>
      <c r="S28" s="82" t="s">
        <v>80</v>
      </c>
      <c r="T28" s="83" t="s">
        <v>117</v>
      </c>
      <c r="U28" s="86"/>
      <c r="V28" s="87"/>
      <c r="W28" s="87"/>
      <c r="X28" s="83" t="s">
        <v>117</v>
      </c>
    </row>
    <row r="29" spans="1:27" s="88" customFormat="1" ht="34.5" customHeight="1">
      <c r="A29" s="88" t="s">
        <v>82</v>
      </c>
      <c r="B29" s="89" t="s">
        <v>83</v>
      </c>
      <c r="C29" s="90" t="s">
        <v>84</v>
      </c>
      <c r="D29" s="91" t="s">
        <v>85</v>
      </c>
      <c r="E29" s="89" t="s">
        <v>83</v>
      </c>
      <c r="F29" s="90" t="s">
        <v>86</v>
      </c>
      <c r="G29" s="90" t="s">
        <v>87</v>
      </c>
      <c r="H29" s="92" t="s">
        <v>88</v>
      </c>
      <c r="I29" s="90" t="s">
        <v>89</v>
      </c>
      <c r="J29" s="93" t="s">
        <v>90</v>
      </c>
      <c r="K29" s="94" t="s">
        <v>97</v>
      </c>
      <c r="L29" s="95">
        <f>L21</f>
        <v>67960</v>
      </c>
      <c r="M29" s="90"/>
      <c r="N29" s="90"/>
      <c r="O29" s="91"/>
      <c r="P29" s="89" t="s">
        <v>83</v>
      </c>
      <c r="Q29" s="91" t="s">
        <v>93</v>
      </c>
      <c r="R29" s="90" t="s">
        <v>98</v>
      </c>
      <c r="S29" s="90" t="s">
        <v>80</v>
      </c>
      <c r="T29" s="91" t="s">
        <v>99</v>
      </c>
      <c r="U29" s="90"/>
      <c r="V29" s="96"/>
      <c r="W29" s="96"/>
      <c r="X29" s="90"/>
      <c r="Y29" s="148" t="s">
        <v>120</v>
      </c>
      <c r="Z29" s="149"/>
      <c r="AA29" s="149"/>
    </row>
    <row r="30" spans="1:27" s="88" customFormat="1" ht="34.5" customHeight="1">
      <c r="A30" s="88" t="s">
        <v>82</v>
      </c>
      <c r="B30" s="89" t="s">
        <v>83</v>
      </c>
      <c r="C30" s="90" t="s">
        <v>84</v>
      </c>
      <c r="D30" s="91" t="s">
        <v>85</v>
      </c>
      <c r="E30" s="89" t="s">
        <v>83</v>
      </c>
      <c r="F30" s="90" t="s">
        <v>86</v>
      </c>
      <c r="G30" s="90" t="s">
        <v>87</v>
      </c>
      <c r="H30" s="92" t="s">
        <v>88</v>
      </c>
      <c r="I30" s="90" t="s">
        <v>89</v>
      </c>
      <c r="J30" s="93" t="s">
        <v>90</v>
      </c>
      <c r="K30" s="94" t="s">
        <v>97</v>
      </c>
      <c r="L30" s="95">
        <f>L25+L26+L27+L28</f>
        <v>22040</v>
      </c>
      <c r="M30" s="90"/>
      <c r="N30" s="90"/>
      <c r="O30" s="91"/>
      <c r="P30" s="89" t="s">
        <v>83</v>
      </c>
      <c r="Q30" s="91" t="s">
        <v>93</v>
      </c>
      <c r="R30" s="90" t="s">
        <v>98</v>
      </c>
      <c r="S30" s="90" t="s">
        <v>80</v>
      </c>
      <c r="T30" s="91" t="s">
        <v>99</v>
      </c>
      <c r="U30" s="90"/>
      <c r="V30" s="96"/>
      <c r="W30" s="96"/>
      <c r="X30" s="90"/>
      <c r="Y30" s="148" t="s">
        <v>120</v>
      </c>
      <c r="Z30" s="149"/>
      <c r="AA30" s="149"/>
    </row>
    <row r="31" spans="1:27" s="88" customFormat="1" ht="34.5" customHeight="1">
      <c r="B31" s="89"/>
      <c r="C31" s="90"/>
      <c r="D31" s="91"/>
      <c r="E31" s="89"/>
      <c r="F31" s="90"/>
      <c r="G31" s="90"/>
      <c r="H31" s="92"/>
      <c r="I31" s="90"/>
      <c r="J31" s="93"/>
      <c r="K31" s="94"/>
      <c r="L31" s="95"/>
      <c r="M31" s="90"/>
      <c r="N31" s="90"/>
      <c r="O31" s="91"/>
      <c r="P31" s="89"/>
      <c r="Q31" s="91"/>
      <c r="R31" s="90"/>
      <c r="S31" s="90"/>
      <c r="T31" s="91"/>
      <c r="U31" s="90"/>
      <c r="V31" s="96"/>
      <c r="W31" s="96"/>
      <c r="X31" s="90"/>
      <c r="Y31" s="143"/>
      <c r="Z31" s="143"/>
      <c r="AA31" s="143"/>
    </row>
    <row r="32" spans="1:27" s="97" customFormat="1">
      <c r="A32" s="97" t="s">
        <v>82</v>
      </c>
      <c r="B32" s="74" t="s">
        <v>83</v>
      </c>
      <c r="C32" s="75" t="s">
        <v>84</v>
      </c>
      <c r="D32" s="76" t="s">
        <v>85</v>
      </c>
      <c r="E32" s="74" t="s">
        <v>83</v>
      </c>
      <c r="F32" s="75" t="s">
        <v>86</v>
      </c>
      <c r="G32" s="75" t="s">
        <v>87</v>
      </c>
      <c r="H32" s="75" t="s">
        <v>121</v>
      </c>
      <c r="I32" s="75" t="s">
        <v>89</v>
      </c>
      <c r="J32" s="76">
        <v>11</v>
      </c>
      <c r="K32" s="76" t="s">
        <v>122</v>
      </c>
      <c r="L32" s="78">
        <v>6500</v>
      </c>
      <c r="M32" s="75"/>
      <c r="N32" s="78"/>
      <c r="O32" s="76"/>
      <c r="P32" s="74" t="s">
        <v>83</v>
      </c>
      <c r="Q32" s="76" t="s">
        <v>93</v>
      </c>
      <c r="R32" s="75" t="s">
        <v>123</v>
      </c>
      <c r="S32" s="75" t="s">
        <v>80</v>
      </c>
      <c r="T32" s="76" t="s">
        <v>122</v>
      </c>
      <c r="U32" s="79">
        <v>1470900601</v>
      </c>
      <c r="V32" s="74" t="s">
        <v>83</v>
      </c>
      <c r="W32" s="74"/>
      <c r="X32" s="75" t="s">
        <v>124</v>
      </c>
      <c r="Z32" s="73"/>
    </row>
    <row r="33" spans="1:27" s="97" customFormat="1">
      <c r="A33" s="97" t="s">
        <v>82</v>
      </c>
      <c r="B33" s="74" t="s">
        <v>83</v>
      </c>
      <c r="C33" s="75" t="s">
        <v>84</v>
      </c>
      <c r="D33" s="76" t="s">
        <v>85</v>
      </c>
      <c r="E33" s="74" t="s">
        <v>83</v>
      </c>
      <c r="F33" s="75" t="s">
        <v>86</v>
      </c>
      <c r="G33" s="75" t="s">
        <v>87</v>
      </c>
      <c r="H33" s="75" t="s">
        <v>121</v>
      </c>
      <c r="I33" s="75" t="s">
        <v>89</v>
      </c>
      <c r="J33" s="76">
        <v>11</v>
      </c>
      <c r="K33" s="76" t="s">
        <v>122</v>
      </c>
      <c r="L33" s="78">
        <v>500</v>
      </c>
      <c r="M33" s="75"/>
      <c r="N33" s="78"/>
      <c r="O33" s="76"/>
      <c r="P33" s="74" t="s">
        <v>83</v>
      </c>
      <c r="Q33" s="76" t="s">
        <v>93</v>
      </c>
      <c r="R33" s="75" t="s">
        <v>125</v>
      </c>
      <c r="S33" s="75" t="s">
        <v>80</v>
      </c>
      <c r="T33" s="76" t="s">
        <v>122</v>
      </c>
      <c r="U33" s="79">
        <v>1470900601</v>
      </c>
      <c r="V33" s="74" t="s">
        <v>83</v>
      </c>
      <c r="W33" s="74"/>
      <c r="X33" s="75" t="s">
        <v>126</v>
      </c>
      <c r="Z33" s="73"/>
    </row>
    <row r="34" spans="1:27" s="88" customFormat="1">
      <c r="A34" s="88" t="s">
        <v>82</v>
      </c>
      <c r="B34" s="89" t="s">
        <v>83</v>
      </c>
      <c r="C34" s="90" t="s">
        <v>84</v>
      </c>
      <c r="D34" s="91" t="s">
        <v>85</v>
      </c>
      <c r="E34" s="89" t="s">
        <v>83</v>
      </c>
      <c r="F34" s="90" t="s">
        <v>86</v>
      </c>
      <c r="G34" s="90" t="s">
        <v>87</v>
      </c>
      <c r="H34" s="92" t="s">
        <v>121</v>
      </c>
      <c r="I34" s="90" t="s">
        <v>89</v>
      </c>
      <c r="J34" s="93" t="s">
        <v>90</v>
      </c>
      <c r="K34" s="98" t="s">
        <v>97</v>
      </c>
      <c r="L34" s="95">
        <f>+L32+L33</f>
        <v>7000</v>
      </c>
      <c r="M34" s="90"/>
      <c r="N34" s="90"/>
      <c r="O34" s="91"/>
      <c r="P34" s="89" t="s">
        <v>83</v>
      </c>
      <c r="Q34" s="91" t="s">
        <v>93</v>
      </c>
      <c r="R34" s="90" t="s">
        <v>98</v>
      </c>
      <c r="S34" s="90" t="s">
        <v>80</v>
      </c>
      <c r="T34" s="91" t="s">
        <v>99</v>
      </c>
      <c r="U34" s="90"/>
      <c r="V34" s="96"/>
      <c r="W34" s="96"/>
      <c r="X34" s="90"/>
      <c r="Z34" s="73"/>
    </row>
    <row r="35" spans="1:27" s="53" customFormat="1">
      <c r="B35" s="99"/>
      <c r="C35" s="50"/>
      <c r="D35" s="49"/>
      <c r="E35" s="99"/>
      <c r="F35" s="50"/>
      <c r="G35" s="50"/>
      <c r="H35" s="4"/>
      <c r="I35" s="57"/>
      <c r="J35" s="49"/>
      <c r="K35" s="100"/>
      <c r="L35" s="101"/>
      <c r="M35" s="50"/>
      <c r="N35" s="50"/>
      <c r="O35" s="49"/>
      <c r="P35" s="99"/>
      <c r="Q35" s="49"/>
      <c r="R35" s="50"/>
      <c r="S35" s="50"/>
      <c r="T35" s="49"/>
      <c r="U35" s="50"/>
      <c r="V35" s="51"/>
      <c r="W35" s="51"/>
      <c r="X35" s="50"/>
    </row>
    <row r="36" spans="1:27" s="53" customFormat="1">
      <c r="B36" s="102" t="s">
        <v>127</v>
      </c>
      <c r="C36" s="50"/>
      <c r="D36" s="49"/>
      <c r="E36" s="99"/>
      <c r="F36" s="50"/>
      <c r="G36" s="50"/>
      <c r="H36" s="4"/>
      <c r="I36" s="57"/>
      <c r="J36" s="49"/>
      <c r="K36" s="100"/>
      <c r="L36" s="101"/>
      <c r="M36" s="50"/>
      <c r="N36" s="50"/>
      <c r="O36" s="49"/>
      <c r="P36" s="99"/>
      <c r="Q36" s="49"/>
      <c r="R36" s="50"/>
      <c r="S36" s="50"/>
      <c r="T36" s="49"/>
      <c r="U36" s="50"/>
      <c r="V36" s="51"/>
      <c r="W36" s="51"/>
      <c r="X36" s="50"/>
    </row>
    <row r="37" spans="1:27" s="58" customFormat="1">
      <c r="A37" s="58" t="s">
        <v>82</v>
      </c>
      <c r="B37" s="59" t="s">
        <v>83</v>
      </c>
      <c r="C37" s="60" t="s">
        <v>84</v>
      </c>
      <c r="D37" s="61" t="s">
        <v>85</v>
      </c>
      <c r="E37" s="59" t="s">
        <v>83</v>
      </c>
      <c r="F37" s="60" t="s">
        <v>86</v>
      </c>
      <c r="G37" s="60" t="s">
        <v>87</v>
      </c>
      <c r="H37" s="60" t="s">
        <v>88</v>
      </c>
      <c r="I37" s="60" t="s">
        <v>89</v>
      </c>
      <c r="J37" s="62" t="s">
        <v>90</v>
      </c>
      <c r="K37" s="61" t="s">
        <v>91</v>
      </c>
      <c r="L37" s="63">
        <v>100000</v>
      </c>
      <c r="M37" s="60"/>
      <c r="N37" s="60"/>
      <c r="O37" s="61"/>
      <c r="P37" s="59" t="s">
        <v>92</v>
      </c>
      <c r="Q37" s="61" t="s">
        <v>93</v>
      </c>
      <c r="R37" s="60" t="s">
        <v>94</v>
      </c>
      <c r="S37" s="60" t="s">
        <v>80</v>
      </c>
      <c r="T37" s="61" t="s">
        <v>95</v>
      </c>
      <c r="U37" s="60"/>
      <c r="V37" s="64"/>
      <c r="W37" s="64"/>
      <c r="X37" s="60"/>
      <c r="Y37" s="144" t="s">
        <v>96</v>
      </c>
      <c r="Z37" s="145"/>
      <c r="AA37" s="145"/>
    </row>
    <row r="38" spans="1:27" s="58" customFormat="1" ht="34.5" customHeight="1">
      <c r="A38" s="58" t="s">
        <v>82</v>
      </c>
      <c r="B38" s="65" t="s">
        <v>83</v>
      </c>
      <c r="C38" s="66" t="s">
        <v>84</v>
      </c>
      <c r="D38" s="67" t="s">
        <v>85</v>
      </c>
      <c r="E38" s="65" t="s">
        <v>83</v>
      </c>
      <c r="F38" s="66" t="s">
        <v>86</v>
      </c>
      <c r="G38" s="66" t="s">
        <v>87</v>
      </c>
      <c r="H38" s="68" t="s">
        <v>88</v>
      </c>
      <c r="I38" s="66" t="s">
        <v>89</v>
      </c>
      <c r="J38" s="69">
        <v>50</v>
      </c>
      <c r="K38" s="70" t="s">
        <v>97</v>
      </c>
      <c r="L38" s="71">
        <f>+L37</f>
        <v>100000</v>
      </c>
      <c r="M38" s="66"/>
      <c r="N38" s="66"/>
      <c r="O38" s="67"/>
      <c r="P38" s="65" t="s">
        <v>83</v>
      </c>
      <c r="Q38" s="67" t="s">
        <v>93</v>
      </c>
      <c r="R38" s="66" t="s">
        <v>98</v>
      </c>
      <c r="S38" s="66" t="s">
        <v>80</v>
      </c>
      <c r="T38" s="67" t="s">
        <v>99</v>
      </c>
      <c r="U38" s="66"/>
      <c r="V38" s="72"/>
      <c r="W38" s="72"/>
      <c r="X38" s="66"/>
      <c r="Y38" s="144" t="s">
        <v>96</v>
      </c>
      <c r="Z38" s="145"/>
      <c r="AA38" s="145"/>
    </row>
    <row r="39" spans="1:27" s="73" customFormat="1">
      <c r="A39" s="73" t="s">
        <v>82</v>
      </c>
      <c r="B39" s="74" t="s">
        <v>83</v>
      </c>
      <c r="C39" s="75" t="s">
        <v>84</v>
      </c>
      <c r="D39" s="76" t="s">
        <v>85</v>
      </c>
      <c r="E39" s="74" t="s">
        <v>83</v>
      </c>
      <c r="F39" s="75" t="s">
        <v>86</v>
      </c>
      <c r="G39" s="75" t="s">
        <v>87</v>
      </c>
      <c r="H39" s="75" t="s">
        <v>88</v>
      </c>
      <c r="I39" s="75" t="s">
        <v>89</v>
      </c>
      <c r="J39" s="77" t="s">
        <v>100</v>
      </c>
      <c r="K39" s="76" t="s">
        <v>101</v>
      </c>
      <c r="L39" s="78">
        <v>45000</v>
      </c>
      <c r="M39" s="75"/>
      <c r="N39" s="75"/>
      <c r="O39" s="76"/>
      <c r="P39" s="74" t="s">
        <v>83</v>
      </c>
      <c r="Q39" s="76" t="s">
        <v>93</v>
      </c>
      <c r="R39" s="75" t="s">
        <v>128</v>
      </c>
      <c r="S39" s="75" t="s">
        <v>80</v>
      </c>
      <c r="T39" s="76" t="s">
        <v>101</v>
      </c>
      <c r="U39" s="79">
        <v>1470900601</v>
      </c>
      <c r="V39" s="74" t="s">
        <v>83</v>
      </c>
      <c r="W39" s="74"/>
      <c r="X39" s="75" t="s">
        <v>103</v>
      </c>
    </row>
    <row r="40" spans="1:27" s="73" customFormat="1">
      <c r="A40" s="73" t="s">
        <v>82</v>
      </c>
      <c r="B40" s="74" t="s">
        <v>83</v>
      </c>
      <c r="C40" s="75" t="s">
        <v>84</v>
      </c>
      <c r="D40" s="76" t="s">
        <v>85</v>
      </c>
      <c r="E40" s="74" t="s">
        <v>83</v>
      </c>
      <c r="F40" s="75" t="s">
        <v>86</v>
      </c>
      <c r="G40" s="75" t="s">
        <v>87</v>
      </c>
      <c r="H40" s="75" t="s">
        <v>88</v>
      </c>
      <c r="I40" s="75" t="s">
        <v>89</v>
      </c>
      <c r="J40" s="77" t="s">
        <v>100</v>
      </c>
      <c r="K40" s="76" t="s">
        <v>101</v>
      </c>
      <c r="L40" s="78">
        <v>0</v>
      </c>
      <c r="M40" s="75"/>
      <c r="N40" s="75"/>
      <c r="O40" s="76"/>
      <c r="P40" s="74" t="s">
        <v>83</v>
      </c>
      <c r="Q40" s="76" t="s">
        <v>93</v>
      </c>
      <c r="R40" s="75" t="s">
        <v>129</v>
      </c>
      <c r="S40" s="75" t="s">
        <v>80</v>
      </c>
      <c r="T40" s="76" t="s">
        <v>101</v>
      </c>
      <c r="U40" s="79">
        <v>1470900601</v>
      </c>
      <c r="V40" s="74" t="s">
        <v>83</v>
      </c>
      <c r="W40" s="74"/>
      <c r="X40" s="75" t="s">
        <v>130</v>
      </c>
    </row>
    <row r="41" spans="1:27" s="73" customFormat="1">
      <c r="A41" s="73" t="s">
        <v>82</v>
      </c>
      <c r="B41" s="74" t="s">
        <v>83</v>
      </c>
      <c r="C41" s="75" t="s">
        <v>84</v>
      </c>
      <c r="D41" s="76" t="s">
        <v>85</v>
      </c>
      <c r="E41" s="74" t="s">
        <v>83</v>
      </c>
      <c r="F41" s="75" t="s">
        <v>86</v>
      </c>
      <c r="G41" s="75" t="s">
        <v>87</v>
      </c>
      <c r="H41" s="75" t="s">
        <v>88</v>
      </c>
      <c r="I41" s="75" t="s">
        <v>89</v>
      </c>
      <c r="J41" s="77" t="s">
        <v>100</v>
      </c>
      <c r="K41" s="76" t="s">
        <v>101</v>
      </c>
      <c r="L41" s="78">
        <v>0</v>
      </c>
      <c r="M41" s="75"/>
      <c r="N41" s="75"/>
      <c r="O41" s="76"/>
      <c r="P41" s="74" t="s">
        <v>83</v>
      </c>
      <c r="Q41" s="76" t="s">
        <v>93</v>
      </c>
      <c r="R41" s="75" t="s">
        <v>131</v>
      </c>
      <c r="S41" s="75" t="s">
        <v>80</v>
      </c>
      <c r="T41" s="76" t="s">
        <v>101</v>
      </c>
      <c r="U41" s="79">
        <v>1470900601</v>
      </c>
      <c r="V41" s="74" t="s">
        <v>83</v>
      </c>
      <c r="W41" s="74"/>
      <c r="X41" s="75" t="s">
        <v>130</v>
      </c>
    </row>
    <row r="42" spans="1:27" s="73" customFormat="1">
      <c r="A42" s="73" t="s">
        <v>82</v>
      </c>
      <c r="B42" s="74" t="s">
        <v>83</v>
      </c>
      <c r="C42" s="75" t="s">
        <v>84</v>
      </c>
      <c r="D42" s="76" t="s">
        <v>85</v>
      </c>
      <c r="E42" s="74" t="s">
        <v>83</v>
      </c>
      <c r="F42" s="75" t="s">
        <v>86</v>
      </c>
      <c r="G42" s="75" t="s">
        <v>87</v>
      </c>
      <c r="H42" s="75" t="s">
        <v>88</v>
      </c>
      <c r="I42" s="75" t="s">
        <v>89</v>
      </c>
      <c r="J42" s="77" t="s">
        <v>100</v>
      </c>
      <c r="K42" s="76" t="s">
        <v>106</v>
      </c>
      <c r="L42" s="78">
        <v>0</v>
      </c>
      <c r="M42" s="75"/>
      <c r="N42" s="75"/>
      <c r="O42" s="76"/>
      <c r="P42" s="74" t="s">
        <v>83</v>
      </c>
      <c r="Q42" s="76" t="s">
        <v>93</v>
      </c>
      <c r="R42" s="75" t="s">
        <v>128</v>
      </c>
      <c r="S42" s="75" t="s">
        <v>80</v>
      </c>
      <c r="T42" s="76" t="s">
        <v>106</v>
      </c>
      <c r="U42" s="79">
        <v>1470900601</v>
      </c>
      <c r="V42" s="74" t="s">
        <v>83</v>
      </c>
      <c r="W42" s="74"/>
      <c r="X42" s="75" t="s">
        <v>103</v>
      </c>
    </row>
    <row r="43" spans="1:27" s="73" customFormat="1">
      <c r="A43" s="73" t="s">
        <v>82</v>
      </c>
      <c r="B43" s="74" t="s">
        <v>83</v>
      </c>
      <c r="C43" s="75" t="s">
        <v>84</v>
      </c>
      <c r="D43" s="76" t="s">
        <v>85</v>
      </c>
      <c r="E43" s="74" t="s">
        <v>83</v>
      </c>
      <c r="F43" s="75" t="s">
        <v>86</v>
      </c>
      <c r="G43" s="75" t="s">
        <v>87</v>
      </c>
      <c r="H43" s="75" t="s">
        <v>88</v>
      </c>
      <c r="I43" s="75" t="s">
        <v>89</v>
      </c>
      <c r="J43" s="77" t="s">
        <v>100</v>
      </c>
      <c r="K43" s="76" t="s">
        <v>132</v>
      </c>
      <c r="L43" s="103">
        <v>39780</v>
      </c>
      <c r="M43" s="75"/>
      <c r="N43" s="76"/>
      <c r="O43" s="76"/>
      <c r="P43" s="74" t="s">
        <v>83</v>
      </c>
      <c r="Q43" s="76" t="s">
        <v>93</v>
      </c>
      <c r="R43" s="75" t="s">
        <v>133</v>
      </c>
      <c r="S43" s="75" t="s">
        <v>80</v>
      </c>
      <c r="T43" s="76" t="s">
        <v>132</v>
      </c>
      <c r="U43" s="79">
        <v>1470900601</v>
      </c>
      <c r="V43" s="74" t="s">
        <v>83</v>
      </c>
      <c r="W43" s="74"/>
      <c r="X43" s="75"/>
    </row>
    <row r="44" spans="1:27" s="80" customFormat="1">
      <c r="A44" s="80" t="s">
        <v>82</v>
      </c>
      <c r="B44" s="81" t="s">
        <v>83</v>
      </c>
      <c r="C44" s="82" t="s">
        <v>84</v>
      </c>
      <c r="D44" s="83" t="s">
        <v>85</v>
      </c>
      <c r="E44" s="81" t="s">
        <v>83</v>
      </c>
      <c r="F44" s="82" t="s">
        <v>86</v>
      </c>
      <c r="G44" s="82" t="s">
        <v>87</v>
      </c>
      <c r="H44" s="82" t="s">
        <v>88</v>
      </c>
      <c r="I44" s="82" t="s">
        <v>89</v>
      </c>
      <c r="J44" s="84" t="s">
        <v>107</v>
      </c>
      <c r="K44" s="83" t="s">
        <v>134</v>
      </c>
      <c r="L44" s="85">
        <v>2700.0000000000005</v>
      </c>
      <c r="M44" s="82"/>
      <c r="N44" s="83"/>
      <c r="O44" s="83"/>
      <c r="P44" s="81" t="s">
        <v>83</v>
      </c>
      <c r="Q44" s="83" t="s">
        <v>93</v>
      </c>
      <c r="R44" s="82" t="s">
        <v>135</v>
      </c>
      <c r="S44" s="82" t="s">
        <v>80</v>
      </c>
      <c r="T44" s="83" t="s">
        <v>134</v>
      </c>
      <c r="U44" s="104" t="s">
        <v>136</v>
      </c>
      <c r="V44" s="81" t="s">
        <v>83</v>
      </c>
      <c r="W44" s="81" t="s">
        <v>170</v>
      </c>
      <c r="X44" s="82"/>
      <c r="Z44" s="73"/>
    </row>
    <row r="45" spans="1:27" s="80" customFormat="1">
      <c r="A45" s="80" t="s">
        <v>82</v>
      </c>
      <c r="B45" s="81" t="s">
        <v>83</v>
      </c>
      <c r="C45" s="82" t="s">
        <v>84</v>
      </c>
      <c r="D45" s="83" t="s">
        <v>85</v>
      </c>
      <c r="E45" s="81" t="s">
        <v>83</v>
      </c>
      <c r="F45" s="82" t="s">
        <v>86</v>
      </c>
      <c r="G45" s="82" t="s">
        <v>87</v>
      </c>
      <c r="H45" s="82" t="s">
        <v>88</v>
      </c>
      <c r="I45" s="82" t="s">
        <v>89</v>
      </c>
      <c r="J45" s="84" t="s">
        <v>107</v>
      </c>
      <c r="K45" s="83" t="s">
        <v>134</v>
      </c>
      <c r="L45" s="85">
        <v>432.00000000000006</v>
      </c>
      <c r="M45" s="82"/>
      <c r="N45" s="83"/>
      <c r="O45" s="83"/>
      <c r="P45" s="81" t="s">
        <v>83</v>
      </c>
      <c r="Q45" s="83" t="s">
        <v>93</v>
      </c>
      <c r="R45" s="82" t="s">
        <v>137</v>
      </c>
      <c r="S45" s="82" t="s">
        <v>80</v>
      </c>
      <c r="T45" s="83" t="s">
        <v>134</v>
      </c>
      <c r="U45" s="104" t="s">
        <v>138</v>
      </c>
      <c r="V45" s="81" t="s">
        <v>83</v>
      </c>
      <c r="W45" s="81" t="s">
        <v>170</v>
      </c>
      <c r="X45" s="82" t="s">
        <v>139</v>
      </c>
      <c r="Z45" s="73"/>
    </row>
    <row r="46" spans="1:27" s="80" customFormat="1">
      <c r="A46" s="80" t="s">
        <v>82</v>
      </c>
      <c r="B46" s="81" t="s">
        <v>83</v>
      </c>
      <c r="C46" s="82" t="s">
        <v>84</v>
      </c>
      <c r="D46" s="83" t="s">
        <v>85</v>
      </c>
      <c r="E46" s="81" t="s">
        <v>83</v>
      </c>
      <c r="F46" s="82" t="s">
        <v>86</v>
      </c>
      <c r="G46" s="82" t="s">
        <v>87</v>
      </c>
      <c r="H46" s="82" t="s">
        <v>88</v>
      </c>
      <c r="I46" s="82" t="s">
        <v>89</v>
      </c>
      <c r="J46" s="84" t="s">
        <v>114</v>
      </c>
      <c r="K46" s="86" t="s">
        <v>140</v>
      </c>
      <c r="L46" s="85">
        <v>1800.0000000000002</v>
      </c>
      <c r="M46" s="82"/>
      <c r="N46" s="83"/>
      <c r="O46" s="83"/>
      <c r="P46" s="81" t="s">
        <v>83</v>
      </c>
      <c r="Q46" s="83" t="s">
        <v>93</v>
      </c>
      <c r="R46" s="82" t="s">
        <v>141</v>
      </c>
      <c r="S46" s="82" t="s">
        <v>80</v>
      </c>
      <c r="T46" s="83" t="s">
        <v>117</v>
      </c>
      <c r="U46" s="82"/>
      <c r="V46" s="87"/>
      <c r="W46" s="87"/>
      <c r="X46" s="82"/>
      <c r="Z46" s="73"/>
    </row>
    <row r="47" spans="1:27" s="80" customFormat="1">
      <c r="A47" s="80" t="s">
        <v>82</v>
      </c>
      <c r="B47" s="81" t="s">
        <v>83</v>
      </c>
      <c r="C47" s="82" t="s">
        <v>84</v>
      </c>
      <c r="D47" s="83" t="s">
        <v>85</v>
      </c>
      <c r="E47" s="81" t="s">
        <v>83</v>
      </c>
      <c r="F47" s="82" t="s">
        <v>86</v>
      </c>
      <c r="G47" s="82" t="s">
        <v>87</v>
      </c>
      <c r="H47" s="82" t="s">
        <v>88</v>
      </c>
      <c r="I47" s="82" t="s">
        <v>89</v>
      </c>
      <c r="J47" s="84" t="s">
        <v>114</v>
      </c>
      <c r="K47" s="86" t="s">
        <v>142</v>
      </c>
      <c r="L47" s="85">
        <f>+L46*0.16</f>
        <v>288.00000000000006</v>
      </c>
      <c r="M47" s="82"/>
      <c r="N47" s="83"/>
      <c r="O47" s="83"/>
      <c r="P47" s="81" t="s">
        <v>83</v>
      </c>
      <c r="Q47" s="83" t="s">
        <v>93</v>
      </c>
      <c r="R47" s="82" t="s">
        <v>143</v>
      </c>
      <c r="S47" s="82" t="s">
        <v>80</v>
      </c>
      <c r="T47" s="83" t="s">
        <v>117</v>
      </c>
      <c r="U47" s="82"/>
      <c r="V47" s="87"/>
      <c r="W47" s="87"/>
      <c r="X47" s="82"/>
      <c r="Z47" s="73"/>
    </row>
    <row r="48" spans="1:27" s="80" customFormat="1">
      <c r="A48" s="80" t="s">
        <v>82</v>
      </c>
      <c r="B48" s="81" t="s">
        <v>83</v>
      </c>
      <c r="C48" s="82" t="s">
        <v>84</v>
      </c>
      <c r="D48" s="83" t="s">
        <v>85</v>
      </c>
      <c r="E48" s="81" t="s">
        <v>83</v>
      </c>
      <c r="F48" s="82" t="s">
        <v>86</v>
      </c>
      <c r="G48" s="82" t="s">
        <v>87</v>
      </c>
      <c r="H48" s="82" t="s">
        <v>88</v>
      </c>
      <c r="I48" s="82" t="s">
        <v>89</v>
      </c>
      <c r="J48" s="84" t="s">
        <v>107</v>
      </c>
      <c r="K48" s="83" t="s">
        <v>108</v>
      </c>
      <c r="L48" s="85">
        <v>0</v>
      </c>
      <c r="M48" s="82"/>
      <c r="N48" s="82"/>
      <c r="O48" s="83"/>
      <c r="P48" s="81" t="s">
        <v>83</v>
      </c>
      <c r="Q48" s="83" t="s">
        <v>93</v>
      </c>
      <c r="R48" s="82" t="s">
        <v>109</v>
      </c>
      <c r="S48" s="82" t="s">
        <v>80</v>
      </c>
      <c r="T48" s="83" t="s">
        <v>108</v>
      </c>
      <c r="U48" s="86" t="s">
        <v>110</v>
      </c>
      <c r="V48" s="81" t="s">
        <v>83</v>
      </c>
      <c r="W48" s="81" t="s">
        <v>170</v>
      </c>
      <c r="X48" s="82" t="s">
        <v>111</v>
      </c>
      <c r="Z48" s="73"/>
    </row>
    <row r="49" spans="1:27" s="80" customFormat="1">
      <c r="A49" s="80" t="s">
        <v>82</v>
      </c>
      <c r="B49" s="81" t="s">
        <v>83</v>
      </c>
      <c r="C49" s="82" t="s">
        <v>84</v>
      </c>
      <c r="D49" s="83" t="s">
        <v>85</v>
      </c>
      <c r="E49" s="81" t="s">
        <v>83</v>
      </c>
      <c r="F49" s="82" t="s">
        <v>86</v>
      </c>
      <c r="G49" s="82" t="s">
        <v>87</v>
      </c>
      <c r="H49" s="82" t="s">
        <v>88</v>
      </c>
      <c r="I49" s="82" t="s">
        <v>89</v>
      </c>
      <c r="J49" s="84" t="s">
        <v>107</v>
      </c>
      <c r="K49" s="83" t="s">
        <v>108</v>
      </c>
      <c r="L49" s="85">
        <v>0</v>
      </c>
      <c r="M49" s="82"/>
      <c r="N49" s="82"/>
      <c r="O49" s="83"/>
      <c r="P49" s="81" t="s">
        <v>83</v>
      </c>
      <c r="Q49" s="83" t="s">
        <v>93</v>
      </c>
      <c r="R49" s="82" t="s">
        <v>112</v>
      </c>
      <c r="S49" s="82" t="s">
        <v>80</v>
      </c>
      <c r="T49" s="83" t="s">
        <v>108</v>
      </c>
      <c r="U49" s="86" t="s">
        <v>113</v>
      </c>
      <c r="V49" s="81" t="s">
        <v>83</v>
      </c>
      <c r="W49" s="81" t="s">
        <v>170</v>
      </c>
      <c r="X49" s="82" t="s">
        <v>111</v>
      </c>
      <c r="Z49" s="73"/>
    </row>
    <row r="50" spans="1:27" s="80" customFormat="1">
      <c r="A50" s="80" t="s">
        <v>82</v>
      </c>
      <c r="B50" s="81" t="s">
        <v>83</v>
      </c>
      <c r="C50" s="82" t="s">
        <v>84</v>
      </c>
      <c r="D50" s="83" t="s">
        <v>85</v>
      </c>
      <c r="E50" s="81" t="s">
        <v>83</v>
      </c>
      <c r="F50" s="82" t="s">
        <v>86</v>
      </c>
      <c r="G50" s="82" t="s">
        <v>87</v>
      </c>
      <c r="H50" s="82" t="s">
        <v>88</v>
      </c>
      <c r="I50" s="82" t="s">
        <v>89</v>
      </c>
      <c r="J50" s="84" t="s">
        <v>114</v>
      </c>
      <c r="K50" s="86" t="s">
        <v>115</v>
      </c>
      <c r="L50" s="85">
        <v>0</v>
      </c>
      <c r="M50" s="82"/>
      <c r="N50" s="82"/>
      <c r="O50" s="83"/>
      <c r="P50" s="81" t="s">
        <v>83</v>
      </c>
      <c r="Q50" s="83" t="s">
        <v>93</v>
      </c>
      <c r="R50" s="82" t="s">
        <v>116</v>
      </c>
      <c r="S50" s="82" t="s">
        <v>80</v>
      </c>
      <c r="T50" s="83" t="s">
        <v>117</v>
      </c>
      <c r="U50" s="82"/>
      <c r="V50" s="87"/>
      <c r="W50" s="87"/>
      <c r="X50" s="83" t="s">
        <v>117</v>
      </c>
      <c r="Z50" s="73"/>
    </row>
    <row r="51" spans="1:27" s="80" customFormat="1">
      <c r="A51" s="80" t="s">
        <v>82</v>
      </c>
      <c r="B51" s="81" t="s">
        <v>83</v>
      </c>
      <c r="C51" s="82" t="s">
        <v>84</v>
      </c>
      <c r="D51" s="83" t="s">
        <v>85</v>
      </c>
      <c r="E51" s="81" t="s">
        <v>83</v>
      </c>
      <c r="F51" s="82" t="s">
        <v>86</v>
      </c>
      <c r="G51" s="82" t="s">
        <v>87</v>
      </c>
      <c r="H51" s="82" t="s">
        <v>88</v>
      </c>
      <c r="I51" s="82" t="s">
        <v>89</v>
      </c>
      <c r="J51" s="84" t="s">
        <v>114</v>
      </c>
      <c r="K51" s="86" t="s">
        <v>118</v>
      </c>
      <c r="L51" s="85">
        <v>0</v>
      </c>
      <c r="M51" s="82"/>
      <c r="N51" s="82"/>
      <c r="O51" s="83"/>
      <c r="P51" s="81" t="s">
        <v>83</v>
      </c>
      <c r="Q51" s="83" t="s">
        <v>93</v>
      </c>
      <c r="R51" s="82" t="s">
        <v>119</v>
      </c>
      <c r="S51" s="82" t="s">
        <v>80</v>
      </c>
      <c r="T51" s="83" t="s">
        <v>117</v>
      </c>
      <c r="U51" s="86"/>
      <c r="V51" s="87"/>
      <c r="W51" s="87"/>
      <c r="X51" s="83" t="s">
        <v>117</v>
      </c>
      <c r="Z51" s="73"/>
    </row>
    <row r="52" spans="1:27" s="88" customFormat="1" ht="43.5" customHeight="1">
      <c r="A52" s="88" t="s">
        <v>82</v>
      </c>
      <c r="B52" s="89" t="s">
        <v>83</v>
      </c>
      <c r="C52" s="90" t="s">
        <v>84</v>
      </c>
      <c r="D52" s="91" t="s">
        <v>85</v>
      </c>
      <c r="E52" s="89" t="s">
        <v>83</v>
      </c>
      <c r="F52" s="90" t="s">
        <v>86</v>
      </c>
      <c r="G52" s="90" t="s">
        <v>87</v>
      </c>
      <c r="H52" s="92" t="s">
        <v>88</v>
      </c>
      <c r="I52" s="90" t="s">
        <v>89</v>
      </c>
      <c r="J52" s="93" t="s">
        <v>90</v>
      </c>
      <c r="K52" s="98" t="s">
        <v>97</v>
      </c>
      <c r="L52" s="95">
        <f>SUM(L39:L51)</f>
        <v>90000</v>
      </c>
      <c r="M52" s="90"/>
      <c r="N52" s="90"/>
      <c r="O52" s="91"/>
      <c r="P52" s="89" t="s">
        <v>83</v>
      </c>
      <c r="Q52" s="91" t="s">
        <v>93</v>
      </c>
      <c r="R52" s="90" t="s">
        <v>98</v>
      </c>
      <c r="S52" s="90" t="s">
        <v>80</v>
      </c>
      <c r="T52" s="91" t="s">
        <v>99</v>
      </c>
      <c r="U52" s="90"/>
      <c r="V52" s="96"/>
      <c r="W52" s="96"/>
      <c r="X52" s="90"/>
      <c r="Y52" s="148" t="s">
        <v>120</v>
      </c>
      <c r="Z52" s="149"/>
      <c r="AA52" s="149"/>
    </row>
    <row r="53" spans="1:27" s="97" customFormat="1">
      <c r="A53" s="97" t="s">
        <v>82</v>
      </c>
      <c r="B53" s="74" t="s">
        <v>83</v>
      </c>
      <c r="C53" s="75" t="s">
        <v>84</v>
      </c>
      <c r="D53" s="76" t="s">
        <v>85</v>
      </c>
      <c r="E53" s="74" t="s">
        <v>83</v>
      </c>
      <c r="F53" s="75" t="s">
        <v>86</v>
      </c>
      <c r="G53" s="75" t="s">
        <v>87</v>
      </c>
      <c r="H53" s="75" t="s">
        <v>121</v>
      </c>
      <c r="I53" s="75" t="s">
        <v>89</v>
      </c>
      <c r="J53" s="77" t="s">
        <v>100</v>
      </c>
      <c r="K53" s="76" t="s">
        <v>134</v>
      </c>
      <c r="L53" s="103">
        <v>3000</v>
      </c>
      <c r="M53" s="75"/>
      <c r="N53" s="76"/>
      <c r="O53" s="76"/>
      <c r="P53" s="74" t="s">
        <v>83</v>
      </c>
      <c r="Q53" s="76" t="s">
        <v>93</v>
      </c>
      <c r="R53" s="75" t="s">
        <v>144</v>
      </c>
      <c r="S53" s="75" t="s">
        <v>80</v>
      </c>
      <c r="T53" s="76" t="s">
        <v>134</v>
      </c>
      <c r="U53" s="79">
        <v>1470900601</v>
      </c>
      <c r="V53" s="74" t="s">
        <v>83</v>
      </c>
      <c r="W53" s="74"/>
      <c r="X53" s="75"/>
      <c r="Z53" s="73"/>
    </row>
    <row r="54" spans="1:27" s="97" customFormat="1">
      <c r="A54" s="97" t="s">
        <v>82</v>
      </c>
      <c r="B54" s="74" t="s">
        <v>83</v>
      </c>
      <c r="C54" s="75" t="s">
        <v>84</v>
      </c>
      <c r="D54" s="76" t="s">
        <v>85</v>
      </c>
      <c r="E54" s="74" t="s">
        <v>83</v>
      </c>
      <c r="F54" s="75" t="s">
        <v>86</v>
      </c>
      <c r="G54" s="75" t="s">
        <v>87</v>
      </c>
      <c r="H54" s="75" t="s">
        <v>121</v>
      </c>
      <c r="I54" s="75" t="s">
        <v>89</v>
      </c>
      <c r="J54" s="77" t="s">
        <v>100</v>
      </c>
      <c r="K54" s="76" t="s">
        <v>122</v>
      </c>
      <c r="L54" s="78">
        <v>3250</v>
      </c>
      <c r="M54" s="75"/>
      <c r="N54" s="78"/>
      <c r="O54" s="76"/>
      <c r="P54" s="74" t="s">
        <v>83</v>
      </c>
      <c r="Q54" s="76" t="s">
        <v>93</v>
      </c>
      <c r="R54" s="75" t="s">
        <v>145</v>
      </c>
      <c r="S54" s="75" t="s">
        <v>80</v>
      </c>
      <c r="T54" s="76" t="s">
        <v>122</v>
      </c>
      <c r="U54" s="79">
        <v>1470900601</v>
      </c>
      <c r="V54" s="74" t="s">
        <v>83</v>
      </c>
      <c r="W54" s="74"/>
      <c r="X54" s="75" t="s">
        <v>139</v>
      </c>
      <c r="Z54" s="73"/>
    </row>
    <row r="55" spans="1:27" s="97" customFormat="1">
      <c r="A55" s="97" t="s">
        <v>82</v>
      </c>
      <c r="B55" s="74" t="s">
        <v>83</v>
      </c>
      <c r="C55" s="75" t="s">
        <v>84</v>
      </c>
      <c r="D55" s="76" t="s">
        <v>85</v>
      </c>
      <c r="E55" s="74" t="s">
        <v>83</v>
      </c>
      <c r="F55" s="75" t="s">
        <v>86</v>
      </c>
      <c r="G55" s="75" t="s">
        <v>87</v>
      </c>
      <c r="H55" s="75" t="s">
        <v>121</v>
      </c>
      <c r="I55" s="75" t="s">
        <v>89</v>
      </c>
      <c r="J55" s="77" t="s">
        <v>100</v>
      </c>
      <c r="K55" s="76" t="s">
        <v>122</v>
      </c>
      <c r="L55" s="78">
        <v>250</v>
      </c>
      <c r="M55" s="75"/>
      <c r="N55" s="78"/>
      <c r="O55" s="76"/>
      <c r="P55" s="74" t="s">
        <v>83</v>
      </c>
      <c r="Q55" s="76" t="s">
        <v>93</v>
      </c>
      <c r="R55" s="75" t="s">
        <v>146</v>
      </c>
      <c r="S55" s="75" t="s">
        <v>80</v>
      </c>
      <c r="T55" s="76" t="s">
        <v>122</v>
      </c>
      <c r="U55" s="79">
        <v>1470900601</v>
      </c>
      <c r="V55" s="74" t="s">
        <v>83</v>
      </c>
      <c r="W55" s="74"/>
      <c r="X55" s="75" t="s">
        <v>139</v>
      </c>
      <c r="Z55" s="73"/>
    </row>
    <row r="56" spans="1:27" s="88" customFormat="1">
      <c r="A56" s="88" t="s">
        <v>82</v>
      </c>
      <c r="B56" s="89" t="s">
        <v>83</v>
      </c>
      <c r="C56" s="90" t="s">
        <v>84</v>
      </c>
      <c r="D56" s="91" t="s">
        <v>85</v>
      </c>
      <c r="E56" s="89" t="s">
        <v>83</v>
      </c>
      <c r="F56" s="90" t="s">
        <v>86</v>
      </c>
      <c r="G56" s="90" t="s">
        <v>87</v>
      </c>
      <c r="H56" s="92" t="s">
        <v>121</v>
      </c>
      <c r="I56" s="90" t="s">
        <v>89</v>
      </c>
      <c r="J56" s="93" t="s">
        <v>90</v>
      </c>
      <c r="K56" s="98" t="s">
        <v>97</v>
      </c>
      <c r="L56" s="95">
        <f>SUM(L53:L55)</f>
        <v>6500</v>
      </c>
      <c r="M56" s="90"/>
      <c r="N56" s="90"/>
      <c r="O56" s="91"/>
      <c r="P56" s="89" t="s">
        <v>83</v>
      </c>
      <c r="Q56" s="91" t="s">
        <v>93</v>
      </c>
      <c r="R56" s="90" t="s">
        <v>98</v>
      </c>
      <c r="S56" s="90" t="s">
        <v>80</v>
      </c>
      <c r="T56" s="91" t="s">
        <v>99</v>
      </c>
      <c r="U56" s="90"/>
      <c r="V56" s="96"/>
      <c r="W56" s="96"/>
      <c r="X56" s="90"/>
      <c r="Z56" s="73"/>
    </row>
    <row r="59" spans="1:27" s="88" customFormat="1" ht="15" customHeight="1">
      <c r="A59" s="150" t="s">
        <v>208</v>
      </c>
      <c r="B59" s="150"/>
      <c r="C59" s="150"/>
      <c r="D59" s="150"/>
      <c r="E59" s="150"/>
      <c r="F59" s="150"/>
      <c r="G59" s="150"/>
      <c r="H59" s="150"/>
      <c r="I59" s="150"/>
      <c r="J59" s="150"/>
      <c r="K59" s="150"/>
      <c r="L59" s="150"/>
      <c r="M59" s="150"/>
      <c r="N59" s="150"/>
      <c r="O59" s="150"/>
      <c r="P59" s="150"/>
      <c r="Q59" s="150"/>
      <c r="R59" s="150"/>
      <c r="S59" s="150"/>
      <c r="T59" s="150"/>
      <c r="U59" s="150"/>
      <c r="V59" s="150"/>
      <c r="W59" s="150"/>
      <c r="X59" s="150"/>
    </row>
    <row r="60" spans="1:27" s="1" customFormat="1">
      <c r="B60" s="3"/>
      <c r="C60" s="3"/>
      <c r="D60" s="3"/>
      <c r="E60" s="3"/>
      <c r="F60" s="3"/>
      <c r="G60" s="3"/>
      <c r="H60" s="4"/>
      <c r="I60" s="4"/>
      <c r="J60" s="5"/>
      <c r="K60" s="3"/>
      <c r="L60" s="3"/>
      <c r="M60" s="3"/>
      <c r="N60" s="3"/>
      <c r="O60" s="3"/>
      <c r="P60" s="3"/>
      <c r="Q60" s="3"/>
      <c r="R60" s="3"/>
      <c r="S60" s="3"/>
      <c r="T60" s="6"/>
      <c r="U60" s="6"/>
      <c r="V60" s="6"/>
      <c r="W60" s="6"/>
      <c r="X60" s="3"/>
    </row>
    <row r="61" spans="1:27" s="105" customFormat="1">
      <c r="A61" s="105" t="s">
        <v>82</v>
      </c>
      <c r="B61" s="106" t="s">
        <v>83</v>
      </c>
      <c r="C61" s="107" t="s">
        <v>84</v>
      </c>
      <c r="D61" s="108" t="s">
        <v>85</v>
      </c>
      <c r="E61" s="106" t="s">
        <v>83</v>
      </c>
      <c r="F61" s="107" t="s">
        <v>86</v>
      </c>
      <c r="G61" s="107" t="s">
        <v>87</v>
      </c>
      <c r="H61" s="106" t="s">
        <v>83</v>
      </c>
      <c r="I61" s="107" t="s">
        <v>147</v>
      </c>
      <c r="J61" s="108">
        <v>50</v>
      </c>
      <c r="K61" s="108" t="s">
        <v>148</v>
      </c>
      <c r="L61" s="109">
        <f>+L38</f>
        <v>100000</v>
      </c>
      <c r="M61" s="107"/>
      <c r="N61" s="107"/>
      <c r="O61" s="108"/>
      <c r="P61" s="106" t="s">
        <v>83</v>
      </c>
      <c r="Q61" s="108" t="s">
        <v>99</v>
      </c>
      <c r="R61" s="107" t="s">
        <v>149</v>
      </c>
      <c r="S61" s="107" t="s">
        <v>80</v>
      </c>
      <c r="T61" s="108" t="s">
        <v>99</v>
      </c>
      <c r="U61" s="107"/>
      <c r="V61" s="107"/>
      <c r="W61" s="107"/>
      <c r="X61" s="107"/>
      <c r="Y61" s="144" t="s">
        <v>96</v>
      </c>
      <c r="Z61" s="145"/>
      <c r="AA61" s="145"/>
    </row>
    <row r="62" spans="1:27" s="58" customFormat="1" ht="14.25" customHeight="1">
      <c r="A62" s="58" t="s">
        <v>82</v>
      </c>
      <c r="B62" s="65" t="s">
        <v>83</v>
      </c>
      <c r="C62" s="66" t="s">
        <v>84</v>
      </c>
      <c r="D62" s="67" t="s">
        <v>85</v>
      </c>
      <c r="E62" s="65" t="s">
        <v>83</v>
      </c>
      <c r="F62" s="66" t="s">
        <v>86</v>
      </c>
      <c r="G62" s="66" t="s">
        <v>87</v>
      </c>
      <c r="H62" s="65" t="s">
        <v>83</v>
      </c>
      <c r="I62" s="66" t="s">
        <v>147</v>
      </c>
      <c r="J62" s="67">
        <v>40</v>
      </c>
      <c r="K62" s="70" t="s">
        <v>97</v>
      </c>
      <c r="L62" s="71">
        <f>+L61</f>
        <v>100000</v>
      </c>
      <c r="M62" s="66"/>
      <c r="N62" s="66"/>
      <c r="O62" s="67"/>
      <c r="P62" s="65" t="s">
        <v>83</v>
      </c>
      <c r="Q62" s="67" t="s">
        <v>99</v>
      </c>
      <c r="R62" s="66" t="s">
        <v>150</v>
      </c>
      <c r="S62" s="66" t="s">
        <v>80</v>
      </c>
      <c r="T62" s="67" t="s">
        <v>99</v>
      </c>
      <c r="U62" s="66"/>
      <c r="V62" s="65"/>
      <c r="W62" s="72"/>
      <c r="X62" s="66"/>
      <c r="Y62" s="144" t="s">
        <v>96</v>
      </c>
      <c r="Z62" s="145"/>
      <c r="AA62" s="145"/>
    </row>
    <row r="63" spans="1:27" s="53" customFormat="1">
      <c r="A63" s="53" t="s">
        <v>82</v>
      </c>
      <c r="B63" s="89" t="s">
        <v>83</v>
      </c>
      <c r="C63" s="90" t="s">
        <v>84</v>
      </c>
      <c r="D63" s="91" t="s">
        <v>85</v>
      </c>
      <c r="E63" s="89" t="s">
        <v>83</v>
      </c>
      <c r="F63" s="90" t="s">
        <v>86</v>
      </c>
      <c r="G63" s="90" t="s">
        <v>87</v>
      </c>
      <c r="H63" s="89" t="s">
        <v>83</v>
      </c>
      <c r="I63" s="90" t="s">
        <v>147</v>
      </c>
      <c r="J63" s="91">
        <v>50</v>
      </c>
      <c r="K63" s="91" t="s">
        <v>148</v>
      </c>
      <c r="L63" s="95">
        <f>+L39</f>
        <v>45000</v>
      </c>
      <c r="M63" s="90"/>
      <c r="N63" s="90"/>
      <c r="O63" s="91"/>
      <c r="P63" s="89" t="s">
        <v>83</v>
      </c>
      <c r="Q63" s="91" t="s">
        <v>93</v>
      </c>
      <c r="R63" s="90" t="s">
        <v>151</v>
      </c>
      <c r="S63" s="90" t="s">
        <v>80</v>
      </c>
      <c r="T63" s="91" t="s">
        <v>152</v>
      </c>
      <c r="U63" s="90"/>
      <c r="V63" s="90"/>
      <c r="W63" s="96"/>
      <c r="X63" s="90" t="s">
        <v>103</v>
      </c>
    </row>
    <row r="64" spans="1:27" s="53" customFormat="1">
      <c r="A64" s="53" t="s">
        <v>82</v>
      </c>
      <c r="B64" s="89" t="s">
        <v>83</v>
      </c>
      <c r="C64" s="90" t="s">
        <v>84</v>
      </c>
      <c r="D64" s="91" t="s">
        <v>85</v>
      </c>
      <c r="E64" s="89" t="s">
        <v>83</v>
      </c>
      <c r="F64" s="90" t="s">
        <v>86</v>
      </c>
      <c r="G64" s="90" t="s">
        <v>87</v>
      </c>
      <c r="H64" s="89" t="s">
        <v>83</v>
      </c>
      <c r="I64" s="90" t="s">
        <v>147</v>
      </c>
      <c r="J64" s="91">
        <v>50</v>
      </c>
      <c r="K64" s="91" t="s">
        <v>148</v>
      </c>
      <c r="L64" s="95">
        <f>+L22</f>
        <v>0</v>
      </c>
      <c r="M64" s="90"/>
      <c r="N64" s="90"/>
      <c r="O64" s="91"/>
      <c r="P64" s="89" t="s">
        <v>83</v>
      </c>
      <c r="Q64" s="90" t="s">
        <v>105</v>
      </c>
      <c r="R64" s="90" t="s">
        <v>153</v>
      </c>
      <c r="S64" s="90" t="s">
        <v>80</v>
      </c>
      <c r="T64" s="90" t="s">
        <v>105</v>
      </c>
      <c r="U64" s="90"/>
      <c r="V64" s="90"/>
      <c r="W64" s="96"/>
      <c r="X64" s="90"/>
    </row>
    <row r="65" spans="1:24" s="53" customFormat="1">
      <c r="A65" s="53" t="s">
        <v>82</v>
      </c>
      <c r="B65" s="89" t="s">
        <v>83</v>
      </c>
      <c r="C65" s="90" t="s">
        <v>84</v>
      </c>
      <c r="D65" s="91" t="s">
        <v>85</v>
      </c>
      <c r="E65" s="89" t="s">
        <v>83</v>
      </c>
      <c r="F65" s="90" t="s">
        <v>86</v>
      </c>
      <c r="G65" s="90" t="s">
        <v>87</v>
      </c>
      <c r="H65" s="89" t="s">
        <v>83</v>
      </c>
      <c r="I65" s="90" t="s">
        <v>147</v>
      </c>
      <c r="J65" s="91">
        <v>50</v>
      </c>
      <c r="K65" s="91" t="s">
        <v>148</v>
      </c>
      <c r="L65" s="95">
        <f>+L41</f>
        <v>0</v>
      </c>
      <c r="M65" s="90"/>
      <c r="N65" s="90"/>
      <c r="O65" s="91"/>
      <c r="P65" s="89" t="s">
        <v>83</v>
      </c>
      <c r="Q65" s="90" t="s">
        <v>105</v>
      </c>
      <c r="R65" s="90" t="s">
        <v>154</v>
      </c>
      <c r="S65" s="90" t="s">
        <v>80</v>
      </c>
      <c r="T65" s="90" t="s">
        <v>105</v>
      </c>
      <c r="U65" s="90"/>
      <c r="V65" s="90"/>
      <c r="W65" s="96"/>
      <c r="X65" s="90"/>
    </row>
    <row r="66" spans="1:24" s="53" customFormat="1">
      <c r="A66" s="53" t="s">
        <v>82</v>
      </c>
      <c r="B66" s="89" t="s">
        <v>83</v>
      </c>
      <c r="C66" s="90" t="s">
        <v>84</v>
      </c>
      <c r="D66" s="91" t="s">
        <v>85</v>
      </c>
      <c r="E66" s="89" t="s">
        <v>83</v>
      </c>
      <c r="F66" s="90" t="s">
        <v>86</v>
      </c>
      <c r="G66" s="90" t="s">
        <v>87</v>
      </c>
      <c r="H66" s="89" t="s">
        <v>83</v>
      </c>
      <c r="I66" s="90" t="s">
        <v>147</v>
      </c>
      <c r="J66" s="91">
        <v>50</v>
      </c>
      <c r="K66" s="91" t="s">
        <v>148</v>
      </c>
      <c r="L66" s="95">
        <f>+L54</f>
        <v>3250</v>
      </c>
      <c r="M66" s="90"/>
      <c r="N66" s="90"/>
      <c r="O66" s="91"/>
      <c r="P66" s="89" t="s">
        <v>83</v>
      </c>
      <c r="Q66" s="91" t="s">
        <v>122</v>
      </c>
      <c r="R66" s="90" t="s">
        <v>155</v>
      </c>
      <c r="S66" s="90" t="s">
        <v>80</v>
      </c>
      <c r="T66" s="91" t="s">
        <v>122</v>
      </c>
      <c r="U66" s="90"/>
      <c r="V66" s="90"/>
      <c r="W66" s="96"/>
      <c r="X66" s="90" t="s">
        <v>124</v>
      </c>
    </row>
    <row r="67" spans="1:24" s="53" customFormat="1">
      <c r="A67" s="53" t="s">
        <v>82</v>
      </c>
      <c r="B67" s="89" t="s">
        <v>83</v>
      </c>
      <c r="C67" s="90" t="s">
        <v>84</v>
      </c>
      <c r="D67" s="91" t="s">
        <v>85</v>
      </c>
      <c r="E67" s="89" t="s">
        <v>83</v>
      </c>
      <c r="F67" s="90" t="s">
        <v>86</v>
      </c>
      <c r="G67" s="90" t="s">
        <v>87</v>
      </c>
      <c r="H67" s="89" t="s">
        <v>83</v>
      </c>
      <c r="I67" s="90" t="s">
        <v>147</v>
      </c>
      <c r="J67" s="91">
        <v>50</v>
      </c>
      <c r="K67" s="91" t="s">
        <v>148</v>
      </c>
      <c r="L67" s="95">
        <f>+L55</f>
        <v>250</v>
      </c>
      <c r="M67" s="90"/>
      <c r="N67" s="90"/>
      <c r="O67" s="91"/>
      <c r="P67" s="89" t="s">
        <v>83</v>
      </c>
      <c r="Q67" s="91" t="s">
        <v>122</v>
      </c>
      <c r="R67" s="90" t="s">
        <v>156</v>
      </c>
      <c r="S67" s="90" t="s">
        <v>80</v>
      </c>
      <c r="T67" s="91" t="s">
        <v>122</v>
      </c>
      <c r="U67" s="90"/>
      <c r="V67" s="90"/>
      <c r="W67" s="96"/>
      <c r="X67" s="90" t="s">
        <v>124</v>
      </c>
    </row>
    <row r="68" spans="1:24" s="53" customFormat="1">
      <c r="A68" s="53" t="s">
        <v>82</v>
      </c>
      <c r="B68" s="89" t="s">
        <v>83</v>
      </c>
      <c r="C68" s="90" t="s">
        <v>84</v>
      </c>
      <c r="D68" s="91" t="s">
        <v>85</v>
      </c>
      <c r="E68" s="89" t="s">
        <v>83</v>
      </c>
      <c r="F68" s="90" t="s">
        <v>86</v>
      </c>
      <c r="G68" s="90" t="s">
        <v>87</v>
      </c>
      <c r="H68" s="89" t="s">
        <v>83</v>
      </c>
      <c r="I68" s="90" t="s">
        <v>147</v>
      </c>
      <c r="J68" s="91">
        <v>50</v>
      </c>
      <c r="K68" s="91" t="s">
        <v>148</v>
      </c>
      <c r="L68" s="95">
        <v>0</v>
      </c>
      <c r="M68" s="90"/>
      <c r="N68" s="90"/>
      <c r="O68" s="91"/>
      <c r="P68" s="89" t="s">
        <v>83</v>
      </c>
      <c r="Q68" s="91" t="s">
        <v>108</v>
      </c>
      <c r="R68" s="90" t="s">
        <v>157</v>
      </c>
      <c r="S68" s="90" t="s">
        <v>80</v>
      </c>
      <c r="T68" s="91" t="s">
        <v>108</v>
      </c>
      <c r="U68" s="90"/>
      <c r="V68" s="90"/>
      <c r="W68" s="96"/>
      <c r="X68" s="90" t="s">
        <v>111</v>
      </c>
    </row>
    <row r="69" spans="1:24" s="53" customFormat="1">
      <c r="A69" s="53" t="s">
        <v>82</v>
      </c>
      <c r="B69" s="89" t="s">
        <v>83</v>
      </c>
      <c r="C69" s="90" t="s">
        <v>84</v>
      </c>
      <c r="D69" s="91" t="s">
        <v>85</v>
      </c>
      <c r="E69" s="89" t="s">
        <v>83</v>
      </c>
      <c r="F69" s="90" t="s">
        <v>86</v>
      </c>
      <c r="G69" s="90" t="s">
        <v>87</v>
      </c>
      <c r="H69" s="89" t="s">
        <v>83</v>
      </c>
      <c r="I69" s="90" t="s">
        <v>147</v>
      </c>
      <c r="J69" s="91">
        <v>50</v>
      </c>
      <c r="K69" s="91" t="s">
        <v>148</v>
      </c>
      <c r="L69" s="95">
        <v>0</v>
      </c>
      <c r="M69" s="90"/>
      <c r="N69" s="90"/>
      <c r="O69" s="91"/>
      <c r="P69" s="89" t="s">
        <v>83</v>
      </c>
      <c r="Q69" s="91" t="s">
        <v>158</v>
      </c>
      <c r="R69" s="90" t="s">
        <v>159</v>
      </c>
      <c r="S69" s="90" t="s">
        <v>80</v>
      </c>
      <c r="T69" s="91" t="s">
        <v>158</v>
      </c>
      <c r="U69" s="90"/>
      <c r="V69" s="90"/>
      <c r="W69" s="96"/>
      <c r="X69" s="90"/>
    </row>
    <row r="70" spans="1:24" s="53" customFormat="1">
      <c r="A70" s="53" t="s">
        <v>82</v>
      </c>
      <c r="B70" s="89" t="s">
        <v>83</v>
      </c>
      <c r="C70" s="90" t="s">
        <v>84</v>
      </c>
      <c r="D70" s="91" t="s">
        <v>85</v>
      </c>
      <c r="E70" s="89" t="s">
        <v>83</v>
      </c>
      <c r="F70" s="90" t="s">
        <v>86</v>
      </c>
      <c r="G70" s="90" t="s">
        <v>87</v>
      </c>
      <c r="H70" s="89" t="s">
        <v>83</v>
      </c>
      <c r="I70" s="90" t="s">
        <v>147</v>
      </c>
      <c r="J70" s="91">
        <v>50</v>
      </c>
      <c r="K70" s="91" t="s">
        <v>148</v>
      </c>
      <c r="L70" s="110">
        <f>+L43</f>
        <v>39780</v>
      </c>
      <c r="M70" s="90"/>
      <c r="N70" s="90"/>
      <c r="O70" s="91"/>
      <c r="P70" s="89" t="s">
        <v>83</v>
      </c>
      <c r="Q70" s="91" t="s">
        <v>160</v>
      </c>
      <c r="R70" s="90" t="s">
        <v>161</v>
      </c>
      <c r="S70" s="90" t="s">
        <v>80</v>
      </c>
      <c r="T70" s="91" t="s">
        <v>160</v>
      </c>
      <c r="U70" s="90"/>
      <c r="V70" s="90"/>
      <c r="W70" s="90"/>
      <c r="X70" s="90"/>
    </row>
    <row r="71" spans="1:24" s="88" customFormat="1">
      <c r="A71" s="88" t="s">
        <v>82</v>
      </c>
      <c r="B71" s="89" t="s">
        <v>83</v>
      </c>
      <c r="C71" s="90" t="s">
        <v>84</v>
      </c>
      <c r="D71" s="91" t="s">
        <v>85</v>
      </c>
      <c r="E71" s="89" t="s">
        <v>83</v>
      </c>
      <c r="F71" s="90" t="s">
        <v>86</v>
      </c>
      <c r="G71" s="90" t="s">
        <v>87</v>
      </c>
      <c r="H71" s="89" t="s">
        <v>83</v>
      </c>
      <c r="I71" s="90" t="s">
        <v>147</v>
      </c>
      <c r="J71" s="91">
        <v>50</v>
      </c>
      <c r="K71" s="91" t="s">
        <v>148</v>
      </c>
      <c r="L71" s="110">
        <f>+L44+L45-L83+L53</f>
        <v>5794.5</v>
      </c>
      <c r="M71" s="90"/>
      <c r="N71" s="90"/>
      <c r="O71" s="91"/>
      <c r="P71" s="89" t="s">
        <v>83</v>
      </c>
      <c r="Q71" s="91" t="s">
        <v>134</v>
      </c>
      <c r="R71" s="90" t="s">
        <v>162</v>
      </c>
      <c r="S71" s="90" t="s">
        <v>80</v>
      </c>
      <c r="T71" s="91" t="s">
        <v>134</v>
      </c>
      <c r="U71" s="90"/>
      <c r="V71" s="90"/>
      <c r="W71" s="90"/>
      <c r="X71" s="90"/>
    </row>
    <row r="72" spans="1:24" s="88" customFormat="1">
      <c r="A72" s="88" t="s">
        <v>82</v>
      </c>
      <c r="B72" s="89" t="s">
        <v>83</v>
      </c>
      <c r="C72" s="90" t="s">
        <v>84</v>
      </c>
      <c r="D72" s="91" t="s">
        <v>85</v>
      </c>
      <c r="E72" s="89" t="s">
        <v>83</v>
      </c>
      <c r="F72" s="90" t="s">
        <v>86</v>
      </c>
      <c r="G72" s="90" t="s">
        <v>87</v>
      </c>
      <c r="H72" s="89" t="s">
        <v>83</v>
      </c>
      <c r="I72" s="90" t="s">
        <v>147</v>
      </c>
      <c r="J72" s="91">
        <v>50</v>
      </c>
      <c r="K72" s="91" t="s">
        <v>148</v>
      </c>
      <c r="L72" s="110">
        <v>0</v>
      </c>
      <c r="M72" s="90"/>
      <c r="N72" s="90"/>
      <c r="O72" s="91"/>
      <c r="P72" s="89" t="s">
        <v>83</v>
      </c>
      <c r="Q72" s="91" t="s">
        <v>99</v>
      </c>
      <c r="R72" s="90" t="s">
        <v>163</v>
      </c>
      <c r="S72" s="90" t="s">
        <v>80</v>
      </c>
      <c r="T72" s="91" t="s">
        <v>99</v>
      </c>
      <c r="U72" s="90"/>
      <c r="V72" s="90"/>
      <c r="W72" s="90"/>
      <c r="X72" s="90"/>
    </row>
    <row r="73" spans="1:24" s="88" customFormat="1">
      <c r="A73" s="88" t="s">
        <v>82</v>
      </c>
      <c r="B73" s="89" t="s">
        <v>83</v>
      </c>
      <c r="C73" s="90" t="s">
        <v>84</v>
      </c>
      <c r="D73" s="91" t="s">
        <v>85</v>
      </c>
      <c r="E73" s="89" t="s">
        <v>83</v>
      </c>
      <c r="F73" s="90" t="s">
        <v>86</v>
      </c>
      <c r="G73" s="90" t="s">
        <v>87</v>
      </c>
      <c r="H73" s="89" t="s">
        <v>83</v>
      </c>
      <c r="I73" s="90" t="s">
        <v>147</v>
      </c>
      <c r="J73" s="91">
        <v>50</v>
      </c>
      <c r="K73" s="91" t="s">
        <v>148</v>
      </c>
      <c r="L73" s="110">
        <f>+L46+L47+L84</f>
        <v>2425.5000000000005</v>
      </c>
      <c r="M73" s="90"/>
      <c r="N73" s="90"/>
      <c r="O73" s="91"/>
      <c r="P73" s="89" t="s">
        <v>83</v>
      </c>
      <c r="Q73" s="91" t="s">
        <v>99</v>
      </c>
      <c r="R73" s="90" t="s">
        <v>164</v>
      </c>
      <c r="S73" s="90" t="s">
        <v>80</v>
      </c>
      <c r="T73" s="91" t="s">
        <v>99</v>
      </c>
      <c r="U73" s="90"/>
      <c r="V73" s="90"/>
      <c r="W73" s="90"/>
      <c r="X73" s="90"/>
    </row>
    <row r="74" spans="1:24" s="88" customFormat="1" ht="15.75" customHeight="1">
      <c r="A74" s="88" t="s">
        <v>82</v>
      </c>
      <c r="B74" s="89" t="s">
        <v>83</v>
      </c>
      <c r="C74" s="90" t="s">
        <v>84</v>
      </c>
      <c r="D74" s="91" t="s">
        <v>85</v>
      </c>
      <c r="E74" s="89" t="s">
        <v>83</v>
      </c>
      <c r="F74" s="90" t="s">
        <v>86</v>
      </c>
      <c r="G74" s="90" t="s">
        <v>87</v>
      </c>
      <c r="H74" s="89" t="s">
        <v>83</v>
      </c>
      <c r="I74" s="90" t="s">
        <v>147</v>
      </c>
      <c r="J74" s="91">
        <v>50</v>
      </c>
      <c r="K74" s="91" t="s">
        <v>148</v>
      </c>
      <c r="L74" s="95">
        <v>0</v>
      </c>
      <c r="M74" s="90"/>
      <c r="N74" s="90"/>
      <c r="O74" s="91"/>
      <c r="P74" s="89" t="s">
        <v>83</v>
      </c>
      <c r="Q74" s="91" t="s">
        <v>122</v>
      </c>
      <c r="R74" s="90" t="s">
        <v>165</v>
      </c>
      <c r="S74" s="90" t="s">
        <v>80</v>
      </c>
      <c r="T74" s="91" t="s">
        <v>122</v>
      </c>
      <c r="U74" s="90"/>
      <c r="V74" s="90"/>
      <c r="W74" s="96"/>
      <c r="X74" s="90" t="s">
        <v>124</v>
      </c>
    </row>
    <row r="75" spans="1:24" s="88" customFormat="1">
      <c r="A75" s="88" t="s">
        <v>82</v>
      </c>
      <c r="B75" s="89" t="s">
        <v>83</v>
      </c>
      <c r="C75" s="90" t="s">
        <v>84</v>
      </c>
      <c r="D75" s="91" t="s">
        <v>85</v>
      </c>
      <c r="E75" s="89" t="s">
        <v>83</v>
      </c>
      <c r="F75" s="90" t="s">
        <v>86</v>
      </c>
      <c r="G75" s="90" t="s">
        <v>87</v>
      </c>
      <c r="H75" s="90" t="s">
        <v>83</v>
      </c>
      <c r="I75" s="90" t="s">
        <v>147</v>
      </c>
      <c r="J75" s="93" t="s">
        <v>166</v>
      </c>
      <c r="K75" s="91" t="s">
        <v>167</v>
      </c>
      <c r="L75" s="95">
        <v>0</v>
      </c>
      <c r="M75" s="90"/>
      <c r="N75" s="90"/>
      <c r="O75" s="91"/>
      <c r="P75" s="89" t="s">
        <v>83</v>
      </c>
      <c r="Q75" s="91" t="s">
        <v>122</v>
      </c>
      <c r="R75" s="90" t="s">
        <v>168</v>
      </c>
      <c r="S75" s="90" t="s">
        <v>80</v>
      </c>
      <c r="T75" s="91" t="s">
        <v>122</v>
      </c>
      <c r="U75" s="94" t="s">
        <v>169</v>
      </c>
      <c r="V75" s="89">
        <v>42285</v>
      </c>
      <c r="W75" s="90" t="s">
        <v>170</v>
      </c>
      <c r="X75" s="90" t="s">
        <v>124</v>
      </c>
    </row>
    <row r="76" spans="1:24" s="88" customFormat="1" ht="14.25" customHeight="1">
      <c r="A76" s="88" t="s">
        <v>82</v>
      </c>
      <c r="B76" s="89" t="s">
        <v>83</v>
      </c>
      <c r="C76" s="90" t="s">
        <v>84</v>
      </c>
      <c r="D76" s="91" t="s">
        <v>85</v>
      </c>
      <c r="E76" s="89" t="s">
        <v>83</v>
      </c>
      <c r="F76" s="90" t="s">
        <v>86</v>
      </c>
      <c r="G76" s="90" t="s">
        <v>87</v>
      </c>
      <c r="H76" s="89" t="s">
        <v>83</v>
      </c>
      <c r="I76" s="90" t="s">
        <v>147</v>
      </c>
      <c r="J76" s="91">
        <v>40</v>
      </c>
      <c r="K76" s="98" t="s">
        <v>97</v>
      </c>
      <c r="L76" s="95">
        <f>SUM(L63:L74)-L75</f>
        <v>96500</v>
      </c>
      <c r="M76" s="95"/>
      <c r="N76" s="90"/>
      <c r="O76" s="91"/>
      <c r="P76" s="89" t="s">
        <v>83</v>
      </c>
      <c r="Q76" s="91" t="s">
        <v>99</v>
      </c>
      <c r="R76" s="90" t="s">
        <v>150</v>
      </c>
      <c r="S76" s="90" t="s">
        <v>80</v>
      </c>
      <c r="T76" s="91" t="s">
        <v>99</v>
      </c>
      <c r="U76" s="90"/>
      <c r="V76" s="89"/>
      <c r="W76" s="96"/>
      <c r="X76" s="90"/>
    </row>
    <row r="77" spans="1:24" s="88" customFormat="1">
      <c r="A77" s="88" t="s">
        <v>82</v>
      </c>
      <c r="B77" s="89" t="s">
        <v>83</v>
      </c>
      <c r="C77" s="90" t="s">
        <v>84</v>
      </c>
      <c r="D77" s="91" t="s">
        <v>85</v>
      </c>
      <c r="E77" s="89" t="s">
        <v>83</v>
      </c>
      <c r="F77" s="90" t="s">
        <v>86</v>
      </c>
      <c r="G77" s="90" t="s">
        <v>87</v>
      </c>
      <c r="H77" s="89" t="s">
        <v>83</v>
      </c>
      <c r="I77" s="90" t="s">
        <v>147</v>
      </c>
      <c r="J77" s="91">
        <v>50</v>
      </c>
      <c r="K77" s="91" t="s">
        <v>148</v>
      </c>
      <c r="L77" s="95">
        <f>+L55</f>
        <v>250</v>
      </c>
      <c r="M77" s="90"/>
      <c r="N77" s="90"/>
      <c r="O77" s="91"/>
      <c r="P77" s="89" t="s">
        <v>83</v>
      </c>
      <c r="Q77" s="91" t="s">
        <v>122</v>
      </c>
      <c r="R77" s="90" t="s">
        <v>171</v>
      </c>
      <c r="S77" s="90" t="s">
        <v>80</v>
      </c>
      <c r="T77" s="91" t="s">
        <v>122</v>
      </c>
      <c r="U77" s="90"/>
      <c r="V77" s="90"/>
      <c r="W77" s="96"/>
      <c r="X77" s="90" t="s">
        <v>124</v>
      </c>
    </row>
    <row r="78" spans="1:24" s="88" customFormat="1">
      <c r="A78" s="88" t="s">
        <v>82</v>
      </c>
      <c r="B78" s="89" t="s">
        <v>83</v>
      </c>
      <c r="C78" s="90" t="s">
        <v>84</v>
      </c>
      <c r="D78" s="91" t="s">
        <v>85</v>
      </c>
      <c r="E78" s="89" t="s">
        <v>83</v>
      </c>
      <c r="F78" s="90" t="s">
        <v>86</v>
      </c>
      <c r="G78" s="90" t="s">
        <v>87</v>
      </c>
      <c r="H78" s="92" t="s">
        <v>83</v>
      </c>
      <c r="I78" s="90" t="s">
        <v>147</v>
      </c>
      <c r="J78" s="93" t="s">
        <v>166</v>
      </c>
      <c r="K78" s="91" t="s">
        <v>122</v>
      </c>
      <c r="L78" s="95">
        <f>+L77</f>
        <v>250</v>
      </c>
      <c r="M78" s="90"/>
      <c r="N78" s="90"/>
      <c r="O78" s="91"/>
      <c r="P78" s="89" t="s">
        <v>83</v>
      </c>
      <c r="Q78" s="91" t="s">
        <v>108</v>
      </c>
      <c r="R78" s="90" t="s">
        <v>172</v>
      </c>
      <c r="S78" s="90" t="s">
        <v>80</v>
      </c>
      <c r="T78" s="91" t="s">
        <v>122</v>
      </c>
      <c r="U78" s="90"/>
      <c r="V78" s="89">
        <v>40558</v>
      </c>
      <c r="W78" s="90" t="s">
        <v>170</v>
      </c>
      <c r="X78" s="90" t="s">
        <v>139</v>
      </c>
    </row>
    <row r="79" spans="1:24" s="53" customFormat="1">
      <c r="A79" s="88" t="s">
        <v>82</v>
      </c>
      <c r="B79" s="89" t="s">
        <v>83</v>
      </c>
      <c r="C79" s="90" t="s">
        <v>84</v>
      </c>
      <c r="D79" s="91" t="s">
        <v>85</v>
      </c>
      <c r="E79" s="89" t="s">
        <v>83</v>
      </c>
      <c r="F79" s="90" t="s">
        <v>86</v>
      </c>
      <c r="G79" s="90" t="s">
        <v>87</v>
      </c>
      <c r="H79" s="89" t="s">
        <v>83</v>
      </c>
      <c r="I79" s="90" t="s">
        <v>147</v>
      </c>
      <c r="J79" s="91">
        <v>50</v>
      </c>
      <c r="K79" s="91" t="s">
        <v>148</v>
      </c>
      <c r="L79" s="95">
        <f>+L54</f>
        <v>3250</v>
      </c>
      <c r="M79" s="90"/>
      <c r="N79" s="90"/>
      <c r="O79" s="91"/>
      <c r="P79" s="89" t="s">
        <v>83</v>
      </c>
      <c r="Q79" s="91" t="s">
        <v>99</v>
      </c>
      <c r="R79" s="90" t="s">
        <v>173</v>
      </c>
      <c r="S79" s="90" t="s">
        <v>80</v>
      </c>
      <c r="T79" s="91" t="s">
        <v>99</v>
      </c>
      <c r="U79" s="90"/>
      <c r="V79" s="90"/>
      <c r="W79" s="96"/>
      <c r="X79" s="90"/>
    </row>
    <row r="80" spans="1:24" s="53" customFormat="1">
      <c r="A80" s="53" t="s">
        <v>82</v>
      </c>
      <c r="B80" s="89" t="s">
        <v>83</v>
      </c>
      <c r="C80" s="90" t="s">
        <v>84</v>
      </c>
      <c r="D80" s="91" t="s">
        <v>85</v>
      </c>
      <c r="E80" s="89" t="s">
        <v>83</v>
      </c>
      <c r="F80" s="90" t="s">
        <v>86</v>
      </c>
      <c r="G80" s="90" t="s">
        <v>87</v>
      </c>
      <c r="H80" s="89" t="s">
        <v>83</v>
      </c>
      <c r="I80" s="90" t="s">
        <v>147</v>
      </c>
      <c r="J80" s="91">
        <v>40</v>
      </c>
      <c r="K80" s="91" t="s">
        <v>174</v>
      </c>
      <c r="L80" s="95">
        <v>3550</v>
      </c>
      <c r="M80" s="90"/>
      <c r="N80" s="90"/>
      <c r="O80" s="91"/>
      <c r="P80" s="89" t="s">
        <v>83</v>
      </c>
      <c r="Q80" s="91" t="s">
        <v>99</v>
      </c>
      <c r="R80" s="90" t="s">
        <v>173</v>
      </c>
      <c r="S80" s="90" t="s">
        <v>80</v>
      </c>
      <c r="T80" s="91" t="s">
        <v>99</v>
      </c>
      <c r="U80" s="90"/>
      <c r="V80" s="90"/>
      <c r="W80" s="96"/>
      <c r="X80" s="90"/>
    </row>
    <row r="81" spans="1:24" s="88" customFormat="1">
      <c r="A81" s="88" t="s">
        <v>82</v>
      </c>
      <c r="B81" s="89" t="s">
        <v>83</v>
      </c>
      <c r="C81" s="90" t="s">
        <v>84</v>
      </c>
      <c r="D81" s="91" t="s">
        <v>85</v>
      </c>
      <c r="E81" s="89" t="s">
        <v>83</v>
      </c>
      <c r="F81" s="90" t="s">
        <v>86</v>
      </c>
      <c r="G81" s="90" t="s">
        <v>87</v>
      </c>
      <c r="H81" s="89" t="s">
        <v>83</v>
      </c>
      <c r="I81" s="90" t="s">
        <v>147</v>
      </c>
      <c r="J81" s="91">
        <v>50</v>
      </c>
      <c r="K81" s="91" t="s">
        <v>148</v>
      </c>
      <c r="L81" s="95">
        <v>1000</v>
      </c>
      <c r="M81" s="90"/>
      <c r="N81" s="90"/>
      <c r="O81" s="91"/>
      <c r="P81" s="89" t="s">
        <v>83</v>
      </c>
      <c r="Q81" s="91" t="s">
        <v>93</v>
      </c>
      <c r="R81" s="90" t="s">
        <v>175</v>
      </c>
      <c r="S81" s="90" t="s">
        <v>80</v>
      </c>
      <c r="T81" s="91" t="s">
        <v>99</v>
      </c>
      <c r="U81" s="90"/>
      <c r="V81" s="90"/>
      <c r="W81" s="96"/>
      <c r="X81" s="90"/>
    </row>
    <row r="82" spans="1:24" s="88" customFormat="1">
      <c r="A82" s="88" t="s">
        <v>82</v>
      </c>
      <c r="B82" s="89" t="s">
        <v>83</v>
      </c>
      <c r="C82" s="90" t="s">
        <v>84</v>
      </c>
      <c r="D82" s="91" t="s">
        <v>85</v>
      </c>
      <c r="E82" s="89" t="s">
        <v>83</v>
      </c>
      <c r="F82" s="90" t="s">
        <v>86</v>
      </c>
      <c r="G82" s="90" t="s">
        <v>87</v>
      </c>
      <c r="H82" s="89" t="s">
        <v>83</v>
      </c>
      <c r="I82" s="90" t="s">
        <v>147</v>
      </c>
      <c r="J82" s="91">
        <v>40</v>
      </c>
      <c r="K82" s="91" t="s">
        <v>176</v>
      </c>
      <c r="L82" s="95">
        <v>1000</v>
      </c>
      <c r="M82" s="90"/>
      <c r="N82" s="90"/>
      <c r="O82" s="91"/>
      <c r="P82" s="89" t="s">
        <v>83</v>
      </c>
      <c r="Q82" s="91" t="s">
        <v>93</v>
      </c>
      <c r="R82" s="90" t="s">
        <v>175</v>
      </c>
      <c r="S82" s="90" t="s">
        <v>80</v>
      </c>
      <c r="T82" s="91" t="s">
        <v>99</v>
      </c>
      <c r="U82" s="90"/>
      <c r="V82" s="90"/>
      <c r="W82" s="96"/>
      <c r="X82" s="90"/>
    </row>
    <row r="83" spans="1:24" s="53" customFormat="1">
      <c r="A83" s="53" t="s">
        <v>82</v>
      </c>
      <c r="B83" s="89" t="s">
        <v>83</v>
      </c>
      <c r="C83" s="90" t="s">
        <v>84</v>
      </c>
      <c r="D83" s="91" t="s">
        <v>85</v>
      </c>
      <c r="E83" s="89" t="s">
        <v>83</v>
      </c>
      <c r="F83" s="90" t="s">
        <v>86</v>
      </c>
      <c r="G83" s="90" t="s">
        <v>87</v>
      </c>
      <c r="H83" s="89" t="s">
        <v>83</v>
      </c>
      <c r="I83" s="90" t="s">
        <v>147</v>
      </c>
      <c r="J83" s="91">
        <v>50</v>
      </c>
      <c r="K83" s="94" t="s">
        <v>177</v>
      </c>
      <c r="L83" s="95">
        <f>+L44*12.5%</f>
        <v>337.50000000000006</v>
      </c>
      <c r="M83" s="90"/>
      <c r="N83" s="90"/>
      <c r="O83" s="90"/>
      <c r="P83" s="89" t="s">
        <v>83</v>
      </c>
      <c r="Q83" s="91" t="s">
        <v>134</v>
      </c>
      <c r="R83" s="90" t="s">
        <v>178</v>
      </c>
      <c r="S83" s="90" t="s">
        <v>80</v>
      </c>
      <c r="T83" s="91" t="s">
        <v>134</v>
      </c>
      <c r="U83" s="90"/>
      <c r="V83" s="90"/>
      <c r="W83" s="90"/>
      <c r="X83" s="90"/>
    </row>
    <row r="84" spans="1:24" s="53" customFormat="1">
      <c r="A84" s="53" t="s">
        <v>82</v>
      </c>
      <c r="B84" s="89" t="s">
        <v>83</v>
      </c>
      <c r="C84" s="90" t="s">
        <v>84</v>
      </c>
      <c r="D84" s="91" t="s">
        <v>85</v>
      </c>
      <c r="E84" s="89" t="s">
        <v>83</v>
      </c>
      <c r="F84" s="90" t="s">
        <v>86</v>
      </c>
      <c r="G84" s="90" t="s">
        <v>87</v>
      </c>
      <c r="H84" s="89" t="s">
        <v>83</v>
      </c>
      <c r="I84" s="90" t="s">
        <v>147</v>
      </c>
      <c r="J84" s="91">
        <v>40</v>
      </c>
      <c r="K84" s="94" t="s">
        <v>177</v>
      </c>
      <c r="L84" s="95">
        <f>+L83</f>
        <v>337.50000000000006</v>
      </c>
      <c r="M84" s="90"/>
      <c r="N84" s="90"/>
      <c r="O84" s="90"/>
      <c r="P84" s="89" t="s">
        <v>83</v>
      </c>
      <c r="Q84" s="91" t="s">
        <v>134</v>
      </c>
      <c r="R84" s="90" t="s">
        <v>179</v>
      </c>
      <c r="S84" s="90" t="s">
        <v>80</v>
      </c>
      <c r="T84" s="91" t="s">
        <v>134</v>
      </c>
      <c r="U84" s="90"/>
      <c r="V84" s="90"/>
      <c r="W84" s="90"/>
      <c r="X84" s="90"/>
    </row>
    <row r="85" spans="1:24" s="53" customFormat="1">
      <c r="A85" s="53" t="s">
        <v>82</v>
      </c>
      <c r="B85" s="89" t="s">
        <v>83</v>
      </c>
      <c r="C85" s="90" t="s">
        <v>84</v>
      </c>
      <c r="D85" s="91" t="s">
        <v>85</v>
      </c>
      <c r="E85" s="89" t="s">
        <v>83</v>
      </c>
      <c r="F85" s="90" t="s">
        <v>86</v>
      </c>
      <c r="G85" s="90" t="s">
        <v>87</v>
      </c>
      <c r="H85" s="89" t="s">
        <v>83</v>
      </c>
      <c r="I85" s="90" t="s">
        <v>147</v>
      </c>
      <c r="J85" s="91">
        <v>50</v>
      </c>
      <c r="K85" s="94" t="s">
        <v>180</v>
      </c>
      <c r="L85" s="90">
        <v>0</v>
      </c>
      <c r="M85" s="90"/>
      <c r="N85" s="90"/>
      <c r="O85" s="90"/>
      <c r="P85" s="89" t="s">
        <v>83</v>
      </c>
      <c r="Q85" s="91" t="s">
        <v>108</v>
      </c>
      <c r="R85" s="90" t="s">
        <v>181</v>
      </c>
      <c r="S85" s="90" t="s">
        <v>80</v>
      </c>
      <c r="T85" s="91" t="s">
        <v>108</v>
      </c>
      <c r="U85" s="90"/>
      <c r="V85" s="90"/>
      <c r="W85" s="90"/>
      <c r="X85" s="90"/>
    </row>
    <row r="86" spans="1:24" s="53" customFormat="1">
      <c r="A86" s="53" t="s">
        <v>82</v>
      </c>
      <c r="B86" s="89" t="s">
        <v>83</v>
      </c>
      <c r="C86" s="90" t="s">
        <v>84</v>
      </c>
      <c r="D86" s="91" t="s">
        <v>85</v>
      </c>
      <c r="E86" s="89" t="s">
        <v>83</v>
      </c>
      <c r="F86" s="90" t="s">
        <v>86</v>
      </c>
      <c r="G86" s="90" t="s">
        <v>87</v>
      </c>
      <c r="H86" s="89" t="s">
        <v>83</v>
      </c>
      <c r="I86" s="90" t="s">
        <v>147</v>
      </c>
      <c r="J86" s="91">
        <v>40</v>
      </c>
      <c r="K86" s="94" t="s">
        <v>180</v>
      </c>
      <c r="L86" s="90">
        <v>0</v>
      </c>
      <c r="M86" s="90"/>
      <c r="N86" s="90"/>
      <c r="O86" s="90"/>
      <c r="P86" s="89" t="s">
        <v>83</v>
      </c>
      <c r="Q86" s="91" t="s">
        <v>108</v>
      </c>
      <c r="R86" s="90" t="s">
        <v>182</v>
      </c>
      <c r="S86" s="90" t="s">
        <v>80</v>
      </c>
      <c r="T86" s="91" t="s">
        <v>108</v>
      </c>
      <c r="U86" s="90"/>
      <c r="V86" s="90"/>
      <c r="W86" s="90"/>
      <c r="X86" s="90"/>
    </row>
    <row r="87" spans="1:24" s="53" customFormat="1">
      <c r="A87" s="53" t="s">
        <v>82</v>
      </c>
      <c r="B87" s="89" t="s">
        <v>83</v>
      </c>
      <c r="C87" s="90" t="s">
        <v>84</v>
      </c>
      <c r="D87" s="91" t="s">
        <v>183</v>
      </c>
      <c r="E87" s="89" t="s">
        <v>83</v>
      </c>
      <c r="F87" s="90" t="s">
        <v>86</v>
      </c>
      <c r="G87" s="90" t="s">
        <v>87</v>
      </c>
      <c r="H87" s="89" t="s">
        <v>83</v>
      </c>
      <c r="I87" s="90" t="s">
        <v>147</v>
      </c>
      <c r="J87" s="91">
        <v>50</v>
      </c>
      <c r="K87" s="91">
        <v>1470909002</v>
      </c>
      <c r="L87" s="110">
        <f>5220+5220</f>
        <v>10440</v>
      </c>
      <c r="M87" s="90"/>
      <c r="N87" s="91"/>
      <c r="O87" s="91"/>
      <c r="P87" s="89" t="s">
        <v>83</v>
      </c>
      <c r="Q87" s="91" t="s">
        <v>99</v>
      </c>
      <c r="R87" s="90" t="s">
        <v>184</v>
      </c>
      <c r="S87" s="90" t="s">
        <v>185</v>
      </c>
      <c r="T87" s="91" t="s">
        <v>99</v>
      </c>
      <c r="U87" s="90"/>
      <c r="V87" s="89"/>
      <c r="W87" s="96"/>
      <c r="X87" s="90"/>
    </row>
    <row r="88" spans="1:24" s="53" customFormat="1">
      <c r="A88" s="53" t="s">
        <v>82</v>
      </c>
      <c r="B88" s="89" t="s">
        <v>83</v>
      </c>
      <c r="C88" s="90" t="s">
        <v>84</v>
      </c>
      <c r="D88" s="91" t="s">
        <v>183</v>
      </c>
      <c r="E88" s="89" t="s">
        <v>83</v>
      </c>
      <c r="F88" s="90" t="s">
        <v>86</v>
      </c>
      <c r="G88" s="90" t="s">
        <v>87</v>
      </c>
      <c r="H88" s="89" t="s">
        <v>83</v>
      </c>
      <c r="I88" s="90" t="s">
        <v>147</v>
      </c>
      <c r="J88" s="93" t="s">
        <v>166</v>
      </c>
      <c r="K88" s="91" t="s">
        <v>186</v>
      </c>
      <c r="L88" s="110">
        <v>1800</v>
      </c>
      <c r="M88" s="90"/>
      <c r="N88" s="91"/>
      <c r="O88" s="91"/>
      <c r="P88" s="89" t="s">
        <v>83</v>
      </c>
      <c r="Q88" s="91" t="s">
        <v>186</v>
      </c>
      <c r="R88" s="90" t="s">
        <v>187</v>
      </c>
      <c r="S88" s="90" t="s">
        <v>185</v>
      </c>
      <c r="T88" s="91" t="s">
        <v>186</v>
      </c>
      <c r="U88" s="90"/>
      <c r="V88" s="89">
        <v>42285</v>
      </c>
      <c r="W88" s="90" t="s">
        <v>170</v>
      </c>
      <c r="X88" s="90" t="s">
        <v>124</v>
      </c>
    </row>
    <row r="89" spans="1:24" s="53" customFormat="1">
      <c r="A89" s="53" t="s">
        <v>82</v>
      </c>
      <c r="B89" s="89" t="s">
        <v>83</v>
      </c>
      <c r="C89" s="90" t="s">
        <v>84</v>
      </c>
      <c r="D89" s="91" t="s">
        <v>183</v>
      </c>
      <c r="E89" s="89" t="s">
        <v>83</v>
      </c>
      <c r="F89" s="90" t="s">
        <v>86</v>
      </c>
      <c r="G89" s="90" t="s">
        <v>87</v>
      </c>
      <c r="H89" s="89" t="s">
        <v>83</v>
      </c>
      <c r="I89" s="90" t="s">
        <v>147</v>
      </c>
      <c r="J89" s="93">
        <v>21</v>
      </c>
      <c r="K89" s="91" t="s">
        <v>134</v>
      </c>
      <c r="L89" s="95">
        <f>+L44+L45-L84</f>
        <v>2794.5000000000005</v>
      </c>
      <c r="M89" s="90"/>
      <c r="N89" s="90"/>
      <c r="O89" s="90"/>
      <c r="P89" s="89" t="s">
        <v>83</v>
      </c>
      <c r="Q89" s="91" t="s">
        <v>134</v>
      </c>
      <c r="R89" s="90" t="s">
        <v>188</v>
      </c>
      <c r="S89" s="90" t="s">
        <v>185</v>
      </c>
      <c r="T89" s="91" t="s">
        <v>134</v>
      </c>
      <c r="U89" s="111"/>
      <c r="V89" s="89" t="str">
        <f>+E89</f>
        <v>fecDisp</v>
      </c>
      <c r="W89" s="90"/>
      <c r="X89" s="90"/>
    </row>
    <row r="90" spans="1:24" s="53" customFormat="1">
      <c r="A90" s="53" t="s">
        <v>82</v>
      </c>
      <c r="B90" s="89" t="s">
        <v>83</v>
      </c>
      <c r="C90" s="90" t="s">
        <v>84</v>
      </c>
      <c r="D90" s="91" t="s">
        <v>183</v>
      </c>
      <c r="E90" s="89" t="s">
        <v>83</v>
      </c>
      <c r="F90" s="90" t="s">
        <v>86</v>
      </c>
      <c r="G90" s="90" t="s">
        <v>87</v>
      </c>
      <c r="H90" s="89" t="s">
        <v>83</v>
      </c>
      <c r="I90" s="90" t="s">
        <v>147</v>
      </c>
      <c r="J90" s="91">
        <v>40</v>
      </c>
      <c r="K90" s="91" t="s">
        <v>189</v>
      </c>
      <c r="L90" s="95">
        <f>+L84+L47</f>
        <v>625.50000000000011</v>
      </c>
      <c r="M90" s="90"/>
      <c r="N90" s="90"/>
      <c r="O90" s="90"/>
      <c r="P90" s="89" t="s">
        <v>83</v>
      </c>
      <c r="Q90" s="91" t="s">
        <v>99</v>
      </c>
      <c r="R90" s="90" t="s">
        <v>190</v>
      </c>
      <c r="S90" s="90" t="s">
        <v>185</v>
      </c>
      <c r="T90" s="91" t="s">
        <v>99</v>
      </c>
      <c r="U90" s="90"/>
      <c r="V90" s="90"/>
      <c r="W90" s="96"/>
      <c r="X90" s="90"/>
    </row>
    <row r="91" spans="1:24" s="53" customFormat="1">
      <c r="A91" s="53" t="s">
        <v>82</v>
      </c>
      <c r="B91" s="89" t="s">
        <v>83</v>
      </c>
      <c r="C91" s="90" t="s">
        <v>84</v>
      </c>
      <c r="D91" s="91" t="s">
        <v>183</v>
      </c>
      <c r="E91" s="89" t="s">
        <v>83</v>
      </c>
      <c r="F91" s="90" t="s">
        <v>86</v>
      </c>
      <c r="G91" s="90" t="s">
        <v>87</v>
      </c>
      <c r="H91" s="89" t="s">
        <v>83</v>
      </c>
      <c r="I91" s="90" t="s">
        <v>147</v>
      </c>
      <c r="J91" s="91">
        <v>40</v>
      </c>
      <c r="K91" s="111" t="s">
        <v>191</v>
      </c>
      <c r="L91" s="95">
        <f>+L90</f>
        <v>625.50000000000011</v>
      </c>
      <c r="M91" s="90"/>
      <c r="N91" s="90"/>
      <c r="O91" s="90"/>
      <c r="P91" s="89" t="s">
        <v>83</v>
      </c>
      <c r="Q91" s="91" t="s">
        <v>99</v>
      </c>
      <c r="R91" s="90" t="s">
        <v>192</v>
      </c>
      <c r="S91" s="90" t="s">
        <v>185</v>
      </c>
      <c r="T91" s="91" t="s">
        <v>99</v>
      </c>
      <c r="U91" s="90"/>
      <c r="V91" s="90"/>
      <c r="W91" s="96"/>
      <c r="X91" s="90"/>
    </row>
    <row r="92" spans="1:24" s="53" customFormat="1">
      <c r="A92" s="53" t="s">
        <v>82</v>
      </c>
      <c r="B92" s="89" t="s">
        <v>83</v>
      </c>
      <c r="C92" s="90" t="s">
        <v>84</v>
      </c>
      <c r="D92" s="91" t="s">
        <v>183</v>
      </c>
      <c r="E92" s="89" t="s">
        <v>83</v>
      </c>
      <c r="F92" s="90" t="s">
        <v>86</v>
      </c>
      <c r="G92" s="90" t="s">
        <v>87</v>
      </c>
      <c r="H92" s="89" t="s">
        <v>83</v>
      </c>
      <c r="I92" s="90" t="s">
        <v>147</v>
      </c>
      <c r="J92" s="91">
        <v>50</v>
      </c>
      <c r="K92" s="91">
        <v>1470909003</v>
      </c>
      <c r="L92" s="95">
        <v>22040</v>
      </c>
      <c r="M92" s="90"/>
      <c r="N92" s="90"/>
      <c r="O92" s="91"/>
      <c r="P92" s="89" t="s">
        <v>83</v>
      </c>
      <c r="Q92" s="91" t="s">
        <v>117</v>
      </c>
      <c r="R92" s="90" t="s">
        <v>193</v>
      </c>
      <c r="S92" s="90" t="s">
        <v>185</v>
      </c>
      <c r="T92" s="91" t="s">
        <v>117</v>
      </c>
      <c r="U92" s="90"/>
      <c r="V92" s="90"/>
      <c r="W92" s="96"/>
      <c r="X92" s="90"/>
    </row>
    <row r="93" spans="1:24" s="53" customFormat="1">
      <c r="A93" s="53" t="s">
        <v>82</v>
      </c>
      <c r="B93" s="89" t="s">
        <v>83</v>
      </c>
      <c r="C93" s="90" t="s">
        <v>84</v>
      </c>
      <c r="D93" s="91" t="s">
        <v>183</v>
      </c>
      <c r="E93" s="89" t="s">
        <v>83</v>
      </c>
      <c r="F93" s="90" t="s">
        <v>86</v>
      </c>
      <c r="G93" s="90" t="s">
        <v>87</v>
      </c>
      <c r="H93" s="89" t="s">
        <v>83</v>
      </c>
      <c r="I93" s="90" t="s">
        <v>147</v>
      </c>
      <c r="J93" s="93">
        <v>21</v>
      </c>
      <c r="K93" s="91" t="s">
        <v>108</v>
      </c>
      <c r="L93" s="95">
        <v>9500</v>
      </c>
      <c r="M93" s="90"/>
      <c r="N93" s="90"/>
      <c r="O93" s="90"/>
      <c r="P93" s="89" t="s">
        <v>83</v>
      </c>
      <c r="Q93" s="91" t="s">
        <v>108</v>
      </c>
      <c r="R93" s="90" t="s">
        <v>194</v>
      </c>
      <c r="S93" s="90" t="s">
        <v>185</v>
      </c>
      <c r="T93" s="91" t="s">
        <v>108</v>
      </c>
      <c r="U93" s="111"/>
      <c r="V93" s="89" t="str">
        <f>+E93</f>
        <v>fecDisp</v>
      </c>
      <c r="W93" s="90"/>
      <c r="X93" s="90"/>
    </row>
    <row r="94" spans="1:24" s="53" customFormat="1">
      <c r="A94" s="53" t="s">
        <v>82</v>
      </c>
      <c r="B94" s="89" t="s">
        <v>83</v>
      </c>
      <c r="C94" s="90" t="s">
        <v>84</v>
      </c>
      <c r="D94" s="91" t="s">
        <v>183</v>
      </c>
      <c r="E94" s="89" t="s">
        <v>83</v>
      </c>
      <c r="F94" s="90" t="s">
        <v>86</v>
      </c>
      <c r="G94" s="90" t="s">
        <v>87</v>
      </c>
      <c r="H94" s="89" t="s">
        <v>83</v>
      </c>
      <c r="I94" s="90" t="s">
        <v>147</v>
      </c>
      <c r="J94" s="91">
        <v>40</v>
      </c>
      <c r="K94" s="91" t="s">
        <v>189</v>
      </c>
      <c r="L94" s="95">
        <v>12540</v>
      </c>
      <c r="M94" s="90"/>
      <c r="N94" s="90"/>
      <c r="O94" s="90"/>
      <c r="P94" s="89" t="s">
        <v>83</v>
      </c>
      <c r="Q94" s="91" t="s">
        <v>117</v>
      </c>
      <c r="R94" s="90" t="s">
        <v>195</v>
      </c>
      <c r="S94" s="90" t="s">
        <v>185</v>
      </c>
      <c r="T94" s="91" t="s">
        <v>117</v>
      </c>
      <c r="U94" s="90"/>
      <c r="V94" s="90"/>
      <c r="W94" s="96"/>
      <c r="X94" s="90"/>
    </row>
    <row r="95" spans="1:24" s="53" customFormat="1">
      <c r="B95" s="99"/>
      <c r="C95" s="50"/>
      <c r="D95" s="49"/>
      <c r="E95" s="99"/>
      <c r="F95" s="50"/>
      <c r="G95" s="50"/>
      <c r="H95" s="112"/>
      <c r="I95" s="57"/>
      <c r="J95" s="49"/>
      <c r="K95" s="49"/>
      <c r="L95" s="101"/>
      <c r="M95" s="50"/>
      <c r="N95" s="50"/>
      <c r="O95" s="50"/>
      <c r="P95" s="99"/>
      <c r="Q95" s="49"/>
      <c r="R95" s="50"/>
      <c r="S95" s="50"/>
      <c r="T95" s="49"/>
      <c r="U95" s="50"/>
      <c r="V95" s="50"/>
      <c r="W95" s="51"/>
      <c r="X95" s="50"/>
    </row>
    <row r="96" spans="1:24" s="1" customFormat="1">
      <c r="A96" s="113"/>
      <c r="B96" s="114" t="s">
        <v>196</v>
      </c>
      <c r="C96" s="3"/>
      <c r="D96" s="3"/>
      <c r="E96" s="3"/>
      <c r="F96" s="3"/>
      <c r="G96" s="3"/>
      <c r="H96" s="4"/>
      <c r="I96" s="4"/>
      <c r="J96" s="5"/>
      <c r="K96" s="3"/>
      <c r="L96" s="50"/>
      <c r="M96" s="3"/>
      <c r="N96" s="3"/>
      <c r="O96" s="3"/>
      <c r="P96" s="3"/>
      <c r="Q96" s="3"/>
      <c r="R96" s="3"/>
      <c r="S96" s="3"/>
      <c r="T96" s="6"/>
      <c r="U96" s="6"/>
      <c r="V96" s="6"/>
      <c r="W96" s="6"/>
      <c r="X96" s="3"/>
    </row>
    <row r="97" spans="1:24" s="1" customFormat="1">
      <c r="A97" s="113"/>
      <c r="B97" s="115" t="s">
        <v>197</v>
      </c>
      <c r="C97" s="3"/>
      <c r="D97" s="3"/>
      <c r="E97" s="3"/>
      <c r="F97" s="3"/>
      <c r="G97" s="3"/>
      <c r="H97" s="4"/>
      <c r="I97" s="4"/>
      <c r="J97" s="5"/>
      <c r="K97" s="3"/>
      <c r="L97" s="50"/>
      <c r="M97" s="3"/>
      <c r="N97" s="3"/>
      <c r="O97" s="3"/>
      <c r="P97" s="3"/>
      <c r="Q97" s="3"/>
      <c r="R97" s="3"/>
      <c r="S97" s="3"/>
      <c r="T97" s="6"/>
      <c r="U97" s="6"/>
      <c r="V97" s="6"/>
      <c r="W97" s="6"/>
      <c r="X97" s="3"/>
    </row>
    <row r="98" spans="1:24" s="1" customFormat="1">
      <c r="A98" s="113"/>
      <c r="B98" s="115"/>
      <c r="C98" s="3"/>
      <c r="D98" s="3"/>
      <c r="E98" s="3"/>
      <c r="F98" s="3"/>
      <c r="G98" s="3"/>
      <c r="H98" s="4"/>
      <c r="I98" s="4"/>
      <c r="J98" s="5"/>
      <c r="K98" s="3"/>
      <c r="L98" s="50"/>
      <c r="M98" s="3"/>
      <c r="N98" s="3"/>
      <c r="O98" s="3"/>
      <c r="P98" s="3"/>
      <c r="Q98" s="3"/>
      <c r="R98" s="3"/>
      <c r="S98" s="3"/>
      <c r="T98" s="6"/>
      <c r="U98" s="6"/>
      <c r="V98" s="6"/>
      <c r="W98" s="6"/>
      <c r="X98" s="3"/>
    </row>
    <row r="99" spans="1:24" s="118" customFormat="1">
      <c r="A99" s="88" t="s">
        <v>197</v>
      </c>
      <c r="B99" s="146" t="s">
        <v>198</v>
      </c>
      <c r="C99" s="146"/>
      <c r="D99" s="146"/>
      <c r="E99" s="146"/>
      <c r="F99" s="146"/>
      <c r="G99" s="146"/>
      <c r="H99" s="146"/>
      <c r="I99" s="146"/>
      <c r="J99" s="146"/>
      <c r="K99" s="146"/>
      <c r="L99" s="146"/>
      <c r="M99" s="146"/>
      <c r="N99" s="146"/>
      <c r="O99" s="146"/>
      <c r="P99" s="146"/>
      <c r="Q99" s="146"/>
      <c r="R99" s="146"/>
      <c r="S99" s="146"/>
      <c r="T99" s="146"/>
      <c r="U99" s="146"/>
      <c r="V99" s="116"/>
      <c r="W99" s="116"/>
      <c r="X99" s="117"/>
    </row>
    <row r="100" spans="1:24" s="88" customFormat="1">
      <c r="A100" s="88" t="s">
        <v>199</v>
      </c>
      <c r="B100" s="119" t="s">
        <v>83</v>
      </c>
      <c r="C100" s="120" t="s">
        <v>84</v>
      </c>
      <c r="D100" s="121" t="s">
        <v>85</v>
      </c>
      <c r="E100" s="119" t="s">
        <v>83</v>
      </c>
      <c r="F100" s="120" t="s">
        <v>86</v>
      </c>
      <c r="G100" s="120" t="s">
        <v>87</v>
      </c>
      <c r="H100" s="119" t="s">
        <v>83</v>
      </c>
      <c r="I100" s="120" t="s">
        <v>147</v>
      </c>
      <c r="J100" s="121">
        <v>40</v>
      </c>
      <c r="K100" s="121">
        <v>5810900202</v>
      </c>
      <c r="L100" s="122">
        <v>0</v>
      </c>
      <c r="M100" s="120"/>
      <c r="N100" s="120"/>
      <c r="O100" s="121"/>
      <c r="P100" s="119" t="s">
        <v>83</v>
      </c>
      <c r="Q100" s="121" t="s">
        <v>99</v>
      </c>
      <c r="R100" s="120" t="s">
        <v>200</v>
      </c>
      <c r="S100" s="120" t="s">
        <v>80</v>
      </c>
      <c r="T100" s="121" t="s">
        <v>99</v>
      </c>
      <c r="U100" s="120"/>
      <c r="V100" s="120"/>
      <c r="W100" s="117"/>
      <c r="X100" s="120"/>
    </row>
    <row r="101" spans="1:24" s="88" customFormat="1" ht="14.25" customHeight="1">
      <c r="B101" s="119" t="s">
        <v>83</v>
      </c>
      <c r="C101" s="120" t="s">
        <v>84</v>
      </c>
      <c r="D101" s="121" t="s">
        <v>85</v>
      </c>
      <c r="E101" s="119" t="s">
        <v>83</v>
      </c>
      <c r="F101" s="120" t="s">
        <v>86</v>
      </c>
      <c r="G101" s="120" t="s">
        <v>87</v>
      </c>
      <c r="H101" s="119" t="s">
        <v>83</v>
      </c>
      <c r="I101" s="120" t="s">
        <v>147</v>
      </c>
      <c r="J101" s="121">
        <v>50</v>
      </c>
      <c r="K101" s="123" t="s">
        <v>97</v>
      </c>
      <c r="L101" s="122">
        <v>0</v>
      </c>
      <c r="M101" s="120"/>
      <c r="N101" s="120"/>
      <c r="O101" s="121"/>
      <c r="P101" s="119" t="s">
        <v>83</v>
      </c>
      <c r="Q101" s="121" t="s">
        <v>99</v>
      </c>
      <c r="R101" s="120" t="s">
        <v>200</v>
      </c>
      <c r="S101" s="120" t="s">
        <v>80</v>
      </c>
      <c r="T101" s="121" t="s">
        <v>99</v>
      </c>
      <c r="U101" s="120"/>
      <c r="V101" s="119"/>
      <c r="W101" s="124"/>
      <c r="X101" s="120"/>
    </row>
    <row r="102" spans="1:24" s="88" customFormat="1" ht="14.25" customHeight="1">
      <c r="B102" s="125"/>
      <c r="C102" s="126"/>
      <c r="D102" s="127"/>
      <c r="E102" s="125"/>
      <c r="F102" s="126"/>
      <c r="G102" s="126"/>
      <c r="H102" s="125"/>
      <c r="I102" s="126"/>
      <c r="J102" s="127"/>
      <c r="K102" s="128"/>
      <c r="L102" s="129"/>
      <c r="M102" s="126"/>
      <c r="N102" s="126"/>
      <c r="O102" s="127"/>
      <c r="P102" s="125"/>
      <c r="Q102" s="127"/>
      <c r="R102" s="126"/>
      <c r="S102" s="126"/>
      <c r="T102" s="127"/>
      <c r="U102" s="126"/>
      <c r="V102" s="125"/>
      <c r="W102" s="130"/>
      <c r="X102" s="126"/>
    </row>
    <row r="103" spans="1:24" s="88" customFormat="1">
      <c r="B103" s="102" t="s">
        <v>201</v>
      </c>
      <c r="C103" s="57"/>
      <c r="D103" s="131"/>
      <c r="E103" s="112"/>
      <c r="F103" s="57"/>
      <c r="G103" s="57"/>
      <c r="H103" s="112"/>
      <c r="I103" s="57"/>
      <c r="J103" s="131"/>
      <c r="K103" s="57"/>
      <c r="L103" s="132"/>
      <c r="M103" s="57"/>
      <c r="N103" s="57"/>
      <c r="O103" s="131"/>
      <c r="P103" s="112"/>
      <c r="Q103" s="131"/>
      <c r="R103" s="57"/>
      <c r="S103" s="57"/>
      <c r="T103" s="131"/>
      <c r="U103" s="57"/>
      <c r="V103" s="57"/>
      <c r="W103" s="4"/>
      <c r="X103" s="57"/>
    </row>
    <row r="104" spans="1:24" s="88" customFormat="1">
      <c r="B104" s="4"/>
      <c r="C104" s="57"/>
      <c r="D104" s="131"/>
      <c r="E104" s="112"/>
      <c r="F104" s="57"/>
      <c r="G104" s="57"/>
      <c r="H104" s="112"/>
      <c r="I104" s="57"/>
      <c r="J104" s="131"/>
      <c r="K104" s="57"/>
      <c r="L104" s="132"/>
      <c r="M104" s="57"/>
      <c r="N104" s="57"/>
      <c r="O104" s="131"/>
      <c r="P104" s="112"/>
      <c r="Q104" s="131"/>
      <c r="R104" s="57"/>
      <c r="S104" s="57"/>
      <c r="T104" s="131"/>
      <c r="U104" s="57"/>
      <c r="V104" s="57"/>
      <c r="W104" s="4"/>
      <c r="X104" s="57"/>
    </row>
    <row r="105" spans="1:24" s="88" customFormat="1">
      <c r="A105" s="88" t="s">
        <v>202</v>
      </c>
      <c r="B105" s="119" t="s">
        <v>83</v>
      </c>
      <c r="C105" s="120" t="s">
        <v>84</v>
      </c>
      <c r="D105" s="121" t="s">
        <v>85</v>
      </c>
      <c r="E105" s="119" t="s">
        <v>83</v>
      </c>
      <c r="F105" s="120" t="s">
        <v>86</v>
      </c>
      <c r="G105" s="120" t="s">
        <v>87</v>
      </c>
      <c r="H105" s="119" t="s">
        <v>83</v>
      </c>
      <c r="I105" s="120" t="s">
        <v>147</v>
      </c>
      <c r="J105" s="133" t="s">
        <v>114</v>
      </c>
      <c r="K105" s="121">
        <v>4810900202</v>
      </c>
      <c r="L105" s="122">
        <v>0</v>
      </c>
      <c r="M105" s="120"/>
      <c r="N105" s="120"/>
      <c r="O105" s="121"/>
      <c r="P105" s="119" t="s">
        <v>83</v>
      </c>
      <c r="Q105" s="121" t="s">
        <v>99</v>
      </c>
      <c r="R105" s="120" t="s">
        <v>200</v>
      </c>
      <c r="S105" s="120" t="s">
        <v>80</v>
      </c>
      <c r="T105" s="121" t="s">
        <v>99</v>
      </c>
      <c r="U105" s="120"/>
      <c r="V105" s="120"/>
      <c r="W105" s="117"/>
      <c r="X105" s="120"/>
    </row>
    <row r="106" spans="1:24" s="88" customFormat="1">
      <c r="A106" s="118" t="s">
        <v>201</v>
      </c>
      <c r="B106" s="119">
        <v>40237</v>
      </c>
      <c r="C106" s="120" t="s">
        <v>84</v>
      </c>
      <c r="D106" s="121" t="s">
        <v>85</v>
      </c>
      <c r="E106" s="119">
        <v>40237</v>
      </c>
      <c r="F106" s="124" t="s">
        <v>203</v>
      </c>
      <c r="G106" s="120" t="s">
        <v>87</v>
      </c>
      <c r="H106" s="119" t="s">
        <v>83</v>
      </c>
      <c r="I106" s="120" t="s">
        <v>204</v>
      </c>
      <c r="J106" s="121">
        <v>40</v>
      </c>
      <c r="K106" s="134" t="s">
        <v>97</v>
      </c>
      <c r="L106" s="122">
        <v>0</v>
      </c>
      <c r="M106" s="120"/>
      <c r="N106" s="122"/>
      <c r="O106" s="120"/>
      <c r="P106" s="119">
        <v>40237</v>
      </c>
      <c r="Q106" s="121" t="s">
        <v>99</v>
      </c>
      <c r="R106" s="120" t="s">
        <v>150</v>
      </c>
      <c r="S106" s="120" t="s">
        <v>80</v>
      </c>
      <c r="T106" s="121" t="s">
        <v>99</v>
      </c>
      <c r="U106" s="120"/>
      <c r="V106" s="119"/>
      <c r="W106" s="124"/>
      <c r="X106" s="120"/>
    </row>
    <row r="107" spans="1:24" s="88" customFormat="1">
      <c r="A107" s="118"/>
      <c r="B107" s="125"/>
      <c r="C107" s="126"/>
      <c r="D107" s="127"/>
      <c r="E107" s="125"/>
      <c r="F107" s="130"/>
      <c r="G107" s="126"/>
      <c r="H107" s="125"/>
      <c r="I107" s="126"/>
      <c r="J107" s="127"/>
      <c r="K107" s="135"/>
      <c r="L107" s="129"/>
      <c r="M107" s="126"/>
      <c r="N107" s="129"/>
      <c r="O107" s="126"/>
      <c r="P107" s="125"/>
      <c r="Q107" s="127"/>
      <c r="R107" s="126"/>
      <c r="S107" s="126"/>
      <c r="T107" s="127"/>
      <c r="U107" s="126"/>
      <c r="V107" s="125"/>
      <c r="W107" s="130"/>
      <c r="X107" s="126"/>
    </row>
    <row r="108" spans="1:24" s="88" customFormat="1">
      <c r="A108" s="118"/>
      <c r="B108" s="112"/>
      <c r="C108" s="57"/>
      <c r="D108" s="131"/>
      <c r="E108" s="112"/>
      <c r="F108" s="136"/>
      <c r="G108" s="57"/>
      <c r="H108" s="57"/>
      <c r="I108" s="57"/>
      <c r="J108" s="131"/>
      <c r="K108" s="137"/>
      <c r="L108" s="132"/>
      <c r="M108" s="57"/>
      <c r="N108" s="132"/>
      <c r="O108" s="57"/>
      <c r="P108" s="112"/>
      <c r="Q108" s="131"/>
      <c r="R108" s="57"/>
      <c r="S108" s="57"/>
      <c r="T108" s="131"/>
      <c r="U108" s="57"/>
      <c r="V108" s="112"/>
      <c r="W108" s="136"/>
      <c r="X108" s="57"/>
    </row>
    <row r="109" spans="1:24" s="1" customFormat="1">
      <c r="B109" s="147" t="s">
        <v>205</v>
      </c>
      <c r="C109" s="147"/>
      <c r="D109" s="147"/>
      <c r="E109" s="147"/>
      <c r="F109" s="147"/>
      <c r="G109" s="147"/>
      <c r="H109" s="147"/>
      <c r="I109" s="147"/>
      <c r="J109" s="147"/>
      <c r="K109" s="147"/>
      <c r="L109" s="147"/>
      <c r="M109" s="147"/>
      <c r="N109" s="147"/>
      <c r="O109" s="147"/>
      <c r="P109" s="147"/>
      <c r="Q109" s="147"/>
      <c r="R109" s="147"/>
      <c r="S109" s="147"/>
      <c r="T109" s="147"/>
      <c r="U109" s="147"/>
      <c r="V109" s="6"/>
      <c r="W109" s="6"/>
      <c r="X109" s="3"/>
    </row>
    <row r="110" spans="1:24" s="53" customFormat="1">
      <c r="A110" s="138" t="s">
        <v>199</v>
      </c>
      <c r="B110" s="114" t="s">
        <v>83</v>
      </c>
      <c r="C110" s="56" t="s">
        <v>84</v>
      </c>
      <c r="D110" s="139" t="s">
        <v>85</v>
      </c>
      <c r="E110" s="114" t="s">
        <v>83</v>
      </c>
      <c r="F110" s="56" t="s">
        <v>86</v>
      </c>
      <c r="G110" s="56" t="s">
        <v>87</v>
      </c>
      <c r="H110" s="140" t="s">
        <v>83</v>
      </c>
      <c r="I110" s="115" t="s">
        <v>147</v>
      </c>
      <c r="J110" s="49">
        <v>50</v>
      </c>
      <c r="K110" s="49">
        <v>4810900202</v>
      </c>
      <c r="L110" s="101">
        <v>100000</v>
      </c>
      <c r="M110" s="50"/>
      <c r="N110" s="50"/>
      <c r="O110" s="49"/>
      <c r="P110" s="114" t="s">
        <v>83</v>
      </c>
      <c r="Q110" s="139" t="s">
        <v>99</v>
      </c>
      <c r="R110" s="50" t="s">
        <v>200</v>
      </c>
      <c r="S110" s="50" t="s">
        <v>80</v>
      </c>
      <c r="T110" s="139" t="s">
        <v>99</v>
      </c>
      <c r="U110" s="50"/>
      <c r="V110" s="50"/>
      <c r="W110" s="3"/>
      <c r="X110" s="50"/>
    </row>
    <row r="111" spans="1:24" s="53" customFormat="1">
      <c r="A111" s="138" t="s">
        <v>202</v>
      </c>
      <c r="B111" s="114" t="s">
        <v>83</v>
      </c>
      <c r="C111" s="56" t="s">
        <v>84</v>
      </c>
      <c r="D111" s="139" t="s">
        <v>85</v>
      </c>
      <c r="E111" s="114" t="s">
        <v>83</v>
      </c>
      <c r="F111" s="56" t="s">
        <v>86</v>
      </c>
      <c r="G111" s="56" t="s">
        <v>87</v>
      </c>
      <c r="H111" s="140" t="s">
        <v>83</v>
      </c>
      <c r="I111" s="115" t="s">
        <v>147</v>
      </c>
      <c r="J111" s="49">
        <v>40</v>
      </c>
      <c r="K111" s="49">
        <v>5810900202</v>
      </c>
      <c r="L111" s="101">
        <v>100000</v>
      </c>
      <c r="M111" s="50"/>
      <c r="N111" s="50"/>
      <c r="O111" s="49"/>
      <c r="P111" s="114" t="s">
        <v>83</v>
      </c>
      <c r="Q111" s="139" t="s">
        <v>99</v>
      </c>
      <c r="R111" s="50" t="s">
        <v>200</v>
      </c>
      <c r="S111" s="50" t="s">
        <v>80</v>
      </c>
      <c r="T111" s="139" t="s">
        <v>99</v>
      </c>
      <c r="U111" s="50"/>
      <c r="V111" s="50"/>
      <c r="W111" s="3"/>
      <c r="X111" s="50"/>
    </row>
    <row r="112" spans="1:24" s="1" customFormat="1">
      <c r="B112" s="3"/>
      <c r="C112" s="3"/>
      <c r="D112" s="3"/>
      <c r="E112" s="3"/>
      <c r="F112" s="3"/>
      <c r="G112" s="3"/>
      <c r="H112" s="4"/>
      <c r="I112" s="4"/>
      <c r="J112" s="5"/>
      <c r="K112" s="3"/>
      <c r="L112" s="3"/>
      <c r="M112" s="3"/>
      <c r="N112" s="3"/>
      <c r="O112" s="3"/>
      <c r="P112" s="3"/>
      <c r="Q112" s="3"/>
      <c r="R112" s="3"/>
      <c r="S112" s="3"/>
      <c r="T112" s="6"/>
      <c r="U112" s="6"/>
      <c r="V112" s="6"/>
      <c r="W112" s="6"/>
      <c r="X112" s="3"/>
    </row>
    <row r="113" spans="1:24" s="1" customFormat="1">
      <c r="B113" s="3"/>
      <c r="C113" s="3"/>
      <c r="D113" s="3"/>
      <c r="E113" s="3"/>
      <c r="F113" s="3"/>
      <c r="G113" s="3"/>
      <c r="H113" s="4"/>
      <c r="I113" s="4"/>
      <c r="J113" s="5"/>
      <c r="K113" s="3"/>
      <c r="L113" s="3"/>
      <c r="M113" s="3"/>
      <c r="N113" s="3"/>
      <c r="O113" s="3"/>
      <c r="P113" s="3"/>
      <c r="Q113" s="3"/>
      <c r="R113" s="3"/>
      <c r="S113" s="3"/>
      <c r="T113" s="6"/>
      <c r="U113" s="6"/>
      <c r="V113" s="6"/>
      <c r="W113" s="6"/>
      <c r="X113" s="3"/>
    </row>
    <row r="114" spans="1:24" s="1" customFormat="1">
      <c r="A114" s="138" t="s">
        <v>206</v>
      </c>
      <c r="B114" s="3"/>
      <c r="C114" s="3"/>
      <c r="D114" s="3"/>
      <c r="E114" s="3"/>
      <c r="F114" s="3"/>
      <c r="G114" s="3"/>
      <c r="H114" s="4"/>
      <c r="I114" s="4"/>
      <c r="J114" s="5"/>
      <c r="K114" s="3"/>
      <c r="L114" s="3"/>
      <c r="M114" s="3"/>
      <c r="N114" s="3"/>
      <c r="O114" s="3"/>
      <c r="P114" s="3"/>
      <c r="Q114" s="3"/>
      <c r="R114" s="3"/>
      <c r="S114" s="3"/>
      <c r="T114" s="6"/>
      <c r="U114" s="6"/>
      <c r="V114" s="6"/>
      <c r="W114" s="6"/>
      <c r="X114" s="3"/>
    </row>
    <row r="115" spans="1:24" s="53" customFormat="1">
      <c r="A115" s="53" t="s">
        <v>199</v>
      </c>
      <c r="B115" s="89" t="s">
        <v>92</v>
      </c>
      <c r="C115" s="90" t="s">
        <v>84</v>
      </c>
      <c r="D115" s="91" t="s">
        <v>183</v>
      </c>
      <c r="E115" s="119" t="s">
        <v>83</v>
      </c>
      <c r="F115" s="120" t="s">
        <v>86</v>
      </c>
      <c r="G115" s="90" t="s">
        <v>87</v>
      </c>
      <c r="H115" s="119" t="s">
        <v>83</v>
      </c>
      <c r="I115" s="120" t="s">
        <v>147</v>
      </c>
      <c r="J115" s="91">
        <v>50</v>
      </c>
      <c r="K115" s="91">
        <v>1470901106</v>
      </c>
      <c r="L115" s="95">
        <v>100000</v>
      </c>
      <c r="M115" s="90"/>
      <c r="N115" s="90"/>
      <c r="O115" s="91"/>
      <c r="P115" s="119" t="s">
        <v>83</v>
      </c>
      <c r="Q115" s="121" t="s">
        <v>99</v>
      </c>
      <c r="R115" s="90" t="s">
        <v>200</v>
      </c>
      <c r="S115" s="90" t="s">
        <v>185</v>
      </c>
      <c r="T115" s="91" t="s">
        <v>207</v>
      </c>
      <c r="U115" s="90"/>
      <c r="V115" s="90"/>
      <c r="W115" s="92"/>
      <c r="X115" s="90"/>
    </row>
    <row r="116" spans="1:24" s="53" customFormat="1">
      <c r="A116" s="53" t="s">
        <v>202</v>
      </c>
      <c r="B116" s="89" t="s">
        <v>92</v>
      </c>
      <c r="C116" s="90" t="s">
        <v>84</v>
      </c>
      <c r="D116" s="91" t="s">
        <v>183</v>
      </c>
      <c r="E116" s="119" t="s">
        <v>83</v>
      </c>
      <c r="F116" s="120" t="s">
        <v>86</v>
      </c>
      <c r="G116" s="90" t="s">
        <v>87</v>
      </c>
      <c r="H116" s="119" t="s">
        <v>83</v>
      </c>
      <c r="I116" s="120" t="s">
        <v>147</v>
      </c>
      <c r="J116" s="91">
        <v>40</v>
      </c>
      <c r="K116" s="91">
        <v>1470901106</v>
      </c>
      <c r="L116" s="95">
        <v>100000</v>
      </c>
      <c r="M116" s="90"/>
      <c r="N116" s="90"/>
      <c r="O116" s="91"/>
      <c r="P116" s="119" t="s">
        <v>83</v>
      </c>
      <c r="Q116" s="121" t="s">
        <v>99</v>
      </c>
      <c r="R116" s="90" t="s">
        <v>200</v>
      </c>
      <c r="S116" s="90" t="s">
        <v>185</v>
      </c>
      <c r="T116" s="91" t="s">
        <v>207</v>
      </c>
      <c r="U116" s="90"/>
      <c r="V116" s="90"/>
      <c r="W116" s="92"/>
      <c r="X116" s="90"/>
    </row>
    <row r="117" spans="1:24" s="1" customFormat="1">
      <c r="H117" s="141"/>
      <c r="I117" s="141"/>
      <c r="J117" s="142"/>
      <c r="T117" s="73"/>
      <c r="U117" s="73"/>
      <c r="V117" s="73"/>
      <c r="W117" s="73"/>
    </row>
    <row r="118" spans="1:24" s="118" customFormat="1"/>
  </sheetData>
  <autoFilter ref="A60:AA94">
    <filterColumn colId="16"/>
  </autoFilter>
  <mergeCells count="16">
    <mergeCell ref="Y20:AA20"/>
    <mergeCell ref="A10:I10"/>
    <mergeCell ref="A13:J14"/>
    <mergeCell ref="A15:I15"/>
    <mergeCell ref="Y17:AA18"/>
    <mergeCell ref="Y19:AA19"/>
    <mergeCell ref="Y62:AA62"/>
    <mergeCell ref="B99:U99"/>
    <mergeCell ref="B109:U109"/>
    <mergeCell ref="Y29:AA29"/>
    <mergeCell ref="Y37:AA37"/>
    <mergeCell ref="Y38:AA38"/>
    <mergeCell ref="Y52:AA52"/>
    <mergeCell ref="A59:X59"/>
    <mergeCell ref="Y61:AA61"/>
    <mergeCell ref="Y30:AA30"/>
  </mergeCells>
  <dataValidations disablePrompts="1" count="1">
    <dataValidation type="textLength" allowBlank="1" showInputMessage="1" showErrorMessage="1" sqref="K91 WVS91 WLW91 WCA91 VSE91 VII91 UYM91 UOQ91 UEU91 TUY91 TLC91 TBG91 SRK91 SHO91 RXS91 RNW91 REA91 QUE91 QKI91 QAM91 PQQ91 PGU91 OWY91 ONC91 ODG91 NTK91 NJO91 MZS91 MPW91 MGA91 LWE91 LMI91 LCM91 KSQ91 KIU91 JYY91 JPC91 JFG91 IVK91 ILO91 IBS91 HRW91 HIA91 GYE91 GOI91 GEM91 FUQ91 FKU91 FAY91 ERC91 EHG91 DXK91 DNO91 DDS91 CTW91 CKA91 CAE91 BQI91 BGM91 AWQ91 AMU91 ACY91 TC91 JG91">
      <formula1>1</formula1>
      <formula2>10</formula2>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CONTAB DCTO DEV</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clara.rivas</dc:creator>
  <cp:lastModifiedBy>hugo</cp:lastModifiedBy>
  <dcterms:created xsi:type="dcterms:W3CDTF">2011-11-30T20:18:46Z</dcterms:created>
  <dcterms:modified xsi:type="dcterms:W3CDTF">2012-01-13T00:01:47Z</dcterms:modified>
</cp:coreProperties>
</file>