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研究生\硕士毕业\3-实验【多方面建模】\MultifacetedModeling\RuleExtraction\KNN\"/>
    </mc:Choice>
  </mc:AlternateContent>
  <xr:revisionPtr revIDLastSave="0" documentId="13_ncr:1_{ED50216E-EE12-42BA-9152-44CE7802BE1D}" xr6:coauthVersionLast="47" xr6:coauthVersionMax="47" xr10:uidLastSave="{00000000-0000-0000-0000-000000000000}"/>
  <bookViews>
    <workbookView xWindow="-504" yWindow="5244" windowWidth="23040" windowHeight="12264" tabRatio="841" activeTab="9" xr2:uid="{00000000-000D-0000-FFFF-FFFF00000000}"/>
  </bookViews>
  <sheets>
    <sheet name="clustering_kernel" sheetId="4" r:id="rId1"/>
    <sheet name="clustering_cluster" sheetId="5" r:id="rId2"/>
    <sheet name="data" sheetId="8" r:id="rId3"/>
    <sheet name="layer1-1" sheetId="6" r:id="rId4"/>
    <sheet name="layer2-1" sheetId="9" r:id="rId5"/>
    <sheet name="layer3-1" sheetId="11" r:id="rId6"/>
    <sheet name="layer4-1" sheetId="13" r:id="rId7"/>
    <sheet name="layer5" sheetId="15" r:id="rId8"/>
    <sheet name="layer5-fuben" sheetId="16" r:id="rId9"/>
    <sheet name="layer4-2+3" sheetId="14" r:id="rId10"/>
    <sheet name="layer3-2+3" sheetId="12" r:id="rId11"/>
    <sheet name="layer2-2" sheetId="10" r:id="rId12"/>
    <sheet name="left1-2" sheetId="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4" l="1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E30" i="14"/>
  <c r="Y45" i="13"/>
  <c r="X20" i="7"/>
  <c r="X73" i="6"/>
  <c r="V54" i="16"/>
  <c r="S54" i="16"/>
  <c r="AA53" i="16" s="1"/>
  <c r="U53" i="16"/>
  <c r="V53" i="16"/>
  <c r="W53" i="16"/>
  <c r="X53" i="16"/>
  <c r="Y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V26" i="16"/>
  <c r="T24" i="16"/>
  <c r="U24" i="16"/>
  <c r="V24" i="16"/>
  <c r="W24" i="16"/>
  <c r="X24" i="16"/>
  <c r="Y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AB65" i="15"/>
  <c r="AB64" i="15"/>
  <c r="S64" i="15"/>
  <c r="AB55" i="15"/>
  <c r="AB54" i="15"/>
  <c r="S54" i="15"/>
  <c r="AB47" i="15"/>
  <c r="AB46" i="15"/>
  <c r="S47" i="15"/>
  <c r="AB26" i="15"/>
  <c r="AB25" i="15"/>
  <c r="S25" i="15"/>
  <c r="S63" i="15"/>
  <c r="E24" i="14"/>
  <c r="F24" i="14"/>
  <c r="E45" i="13"/>
  <c r="F25" i="14"/>
  <c r="Y24" i="14"/>
  <c r="F45" i="13"/>
  <c r="Y65" i="11"/>
  <c r="Y72" i="9"/>
  <c r="Y62" i="11"/>
  <c r="Y88" i="8"/>
  <c r="X9" i="10"/>
  <c r="X8" i="10"/>
  <c r="X70" i="9"/>
  <c r="X69" i="9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D88" i="8"/>
  <c r="AB54" i="16" l="1"/>
  <c r="AB53" i="16"/>
  <c r="V25" i="16"/>
  <c r="AB26" i="16" s="1"/>
  <c r="S25" i="16"/>
  <c r="AA26" i="16" s="1"/>
  <c r="AA54" i="16"/>
  <c r="W5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T63" i="15"/>
  <c r="U63" i="15"/>
  <c r="V63" i="15"/>
  <c r="W63" i="15"/>
  <c r="X63" i="15"/>
  <c r="Y63" i="15"/>
  <c r="D6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X53" i="15"/>
  <c r="Y53" i="15"/>
  <c r="D53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D46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D24" i="15"/>
  <c r="AB25" i="16" l="1"/>
  <c r="AA25" i="16"/>
  <c r="D30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D22" i="14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E8" i="12" l="1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D8" i="12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D7" i="10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Y19" i="7" l="1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D19" i="7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2" i="6"/>
  <c r="K24" i="5" l="1"/>
  <c r="K23" i="5"/>
  <c r="G19" i="5"/>
  <c r="G18" i="5"/>
  <c r="J23" i="5"/>
  <c r="J24" i="5"/>
  <c r="C71" i="5"/>
  <c r="B72" i="5"/>
  <c r="B71" i="5"/>
  <c r="C72" i="5" s="1"/>
  <c r="F19" i="5"/>
  <c r="F18" i="5"/>
  <c r="V19" i="4" l="1"/>
  <c r="V18" i="4"/>
  <c r="R12" i="4"/>
  <c r="R11" i="4"/>
  <c r="V17" i="4"/>
  <c r="V16" i="4"/>
  <c r="V15" i="4"/>
  <c r="R10" i="4"/>
  <c r="R9" i="4"/>
  <c r="R8" i="4"/>
  <c r="N22" i="4"/>
  <c r="N21" i="4"/>
  <c r="N20" i="4"/>
  <c r="J16" i="4"/>
  <c r="J15" i="4"/>
  <c r="J14" i="4"/>
  <c r="F15" i="4"/>
  <c r="F14" i="4"/>
  <c r="F13" i="4"/>
  <c r="B28" i="4"/>
  <c r="B27" i="4"/>
  <c r="B26" i="4"/>
</calcChain>
</file>

<file path=xl/sharedStrings.xml><?xml version="1.0" encoding="utf-8"?>
<sst xmlns="http://schemas.openxmlformats.org/spreadsheetml/2006/main" count="1002" uniqueCount="110">
  <si>
    <t>Index</t>
    <phoneticPr fontId="1" type="noConversion"/>
  </si>
  <si>
    <t>Class</t>
    <phoneticPr fontId="1" type="noConversion"/>
  </si>
  <si>
    <t>Avg</t>
    <phoneticPr fontId="1" type="noConversion"/>
  </si>
  <si>
    <t>Min</t>
    <phoneticPr fontId="1" type="noConversion"/>
  </si>
  <si>
    <t>Max</t>
    <phoneticPr fontId="1" type="noConversion"/>
  </si>
  <si>
    <t>BVSE</t>
    <phoneticPr fontId="1" type="noConversion"/>
  </si>
  <si>
    <t>Class</t>
    <phoneticPr fontId="1" type="noConversion"/>
  </si>
  <si>
    <t>Rmax</t>
    <phoneticPr fontId="1" type="noConversion"/>
  </si>
  <si>
    <t>Rmin</t>
    <phoneticPr fontId="1" type="noConversion"/>
  </si>
  <si>
    <t>d_class</t>
  </si>
  <si>
    <t xml:space="preserve">BVSE </t>
    <phoneticPr fontId="1" type="noConversion"/>
  </si>
  <si>
    <t>avg_EN_M</t>
  </si>
  <si>
    <t>Radius_M1</t>
  </si>
  <si>
    <t>avg_Radius_M</t>
  </si>
  <si>
    <t>Occu_X1</t>
  </si>
  <si>
    <t>Occu_X2</t>
  </si>
  <si>
    <t>EN_X2</t>
  </si>
  <si>
    <t>avg_EN_X</t>
  </si>
  <si>
    <t>Radius_X2</t>
  </si>
  <si>
    <t>avg_Radius_X</t>
  </si>
  <si>
    <t>Valence_X1</t>
  </si>
  <si>
    <t>Valence_X2</t>
  </si>
  <si>
    <t>avg_Valence_X</t>
  </si>
  <si>
    <t>a</t>
  </si>
  <si>
    <t>c</t>
  </si>
  <si>
    <t>V_MO6</t>
  </si>
  <si>
    <t>V_Na(1)O6</t>
  </si>
  <si>
    <t>BT2</t>
  </si>
  <si>
    <t>BT1</t>
  </si>
  <si>
    <t>Min_BT</t>
  </si>
  <si>
    <t>RT</t>
  </si>
  <si>
    <t>Na12Ta3Al9P18O72</t>
  </si>
  <si>
    <t>Na20.94Cr9Co3P18O72</t>
  </si>
  <si>
    <t>Na12.006Fe6Sn6P18O72</t>
  </si>
  <si>
    <t>Na7.566Ti10.176Al1.824P18O72</t>
  </si>
  <si>
    <t>Na6.558Hf11.448Al0.552P18O72</t>
  </si>
  <si>
    <t>Na24Zr12Si18O72</t>
  </si>
  <si>
    <t>Na11.994Fe6Sn6P18O72</t>
  </si>
  <si>
    <t>Na24Fe6Ni6P18O72</t>
  </si>
  <si>
    <t>Na17.994Mg6Zr6P18O72</t>
  </si>
  <si>
    <t>Na18.006Zr6Ni6P18O72</t>
  </si>
  <si>
    <t>Na16.74Cr12P18O72</t>
  </si>
  <si>
    <t>Na6Zr12As9P9O72</t>
  </si>
  <si>
    <t>Na6Zr12V2.394P15.606O72</t>
  </si>
  <si>
    <t>Na6Zr12P18O72</t>
  </si>
  <si>
    <t>Na6Ti12P18O72</t>
  </si>
  <si>
    <t>Na6Ce1.2Zr10.8P18O72</t>
  </si>
  <si>
    <t>Na6Zr10.8P18Se1.2O72</t>
  </si>
  <si>
    <t>Na7.8Zr10.992P18O72</t>
  </si>
  <si>
    <t>Na17.88Cr12P18O72</t>
  </si>
  <si>
    <t>Na17.46Cr12P18O72</t>
  </si>
  <si>
    <t>Na17.736Cr12P18O72</t>
  </si>
  <si>
    <t>Na19.32Zr12Si13.5P4.5O72</t>
  </si>
  <si>
    <t>Na14.94Zr10.8Sc1.2Si7.74P10.26O72</t>
  </si>
  <si>
    <t>Na6Mo12P18O72</t>
  </si>
  <si>
    <t>Na18Sc12P18O72</t>
  </si>
  <si>
    <t>Na17.1006Sc12Si0.5994P17.4006O72</t>
  </si>
  <si>
    <t>Na17.94Sc12Si1.2006P16.7994O72</t>
  </si>
  <si>
    <t>Na18.18Sc12Si1.8P16.2O72</t>
  </si>
  <si>
    <t>Na18.24Sc12Si2.3994P15.6006O72</t>
  </si>
  <si>
    <t>Na20.04Sc12Si3.0006P14.9994O72</t>
  </si>
  <si>
    <t>Na20.04Sc12Si3.6P14.4O72</t>
  </si>
  <si>
    <t>Na21.06Sc12Si4.8006P13.1994O72</t>
  </si>
  <si>
    <t>Na17.988V12P18O72</t>
  </si>
  <si>
    <t>Na16.56Ti5.976Mn5.976P18O72</t>
  </si>
  <si>
    <t>Na24Fe12P18O72</t>
  </si>
  <si>
    <t>Na20.442Mn2.4108Fe9.5892P18O72</t>
  </si>
  <si>
    <t>Na7.2006Ti10.8Al1.2P18O72</t>
  </si>
  <si>
    <t>Na8.3994Ti9.6Al2.4P18O72</t>
  </si>
  <si>
    <t>Na9.6Ti8.4Al3.6P18O72</t>
  </si>
  <si>
    <t>Na10.8006Ti7.2Al4.8P18O72</t>
  </si>
  <si>
    <t>Na11.4Ti6.6Al5.4P18O72</t>
  </si>
  <si>
    <t>Na18.534Zr10.692Si7.434P10.566O72</t>
  </si>
  <si>
    <t>Na4.0002Co3Mo22.332O72</t>
  </si>
  <si>
    <t>Na6Ti12As18O72</t>
  </si>
  <si>
    <t>Na23.99976Mg5.99976Fe5.99976P18O72</t>
  </si>
  <si>
    <t>Na18.18Zr12Si12.24P5.76O72</t>
  </si>
  <si>
    <t>Na18.894Zr12Si12.906P5.094O72</t>
  </si>
  <si>
    <t>Na19.566Zr12Si13.536P4.464O72</t>
  </si>
  <si>
    <t>Na20.202Zr12Si14.22P3.78O72</t>
  </si>
  <si>
    <t>Na17.994Sc12P18O72</t>
  </si>
  <si>
    <t>Na17.88Sc12P18O72</t>
  </si>
  <si>
    <t>Na6.6156Zr12Si0.666P17.334O72</t>
  </si>
  <si>
    <t>Na6.864Zr12Si0.666P17.334O72</t>
  </si>
  <si>
    <t>Na7.044Zr12Si0.666P17.334O72</t>
  </si>
  <si>
    <t>Na6.648Zr12Si0.666P17.334O72</t>
  </si>
  <si>
    <t>Na3Nb12P18O72</t>
  </si>
  <si>
    <t>Na6Ti6Sn6P18O72</t>
  </si>
  <si>
    <t>Na6Sn12P18O72</t>
  </si>
  <si>
    <t>Na6Zr6Nb6P18O72</t>
  </si>
  <si>
    <t>Na19.512Zr11.664Si12.006P5.994O72</t>
  </si>
  <si>
    <t>Na19.548Zr11.628Si12.006P5.994O72</t>
  </si>
  <si>
    <t>Na18.006Sc12P18O72</t>
  </si>
  <si>
    <t>Na18.06Fe12P18O72</t>
  </si>
  <si>
    <t>Na6Ti12As1.8P16.2O72</t>
  </si>
  <si>
    <t>Na6Zr12As18O72</t>
  </si>
  <si>
    <t>Na12Ti6Fe6P18O72</t>
  </si>
  <si>
    <t>Na12.06Ti6Cr6P18O72</t>
  </si>
  <si>
    <t>NaZr2(MoO4)0.1(PO4)2.9</t>
  </si>
  <si>
    <t>Na3VCr(PO4)3</t>
  </si>
  <si>
    <t>Na3MnZr(PO4)3</t>
  </si>
  <si>
    <t>Entropy_36f</t>
  </si>
  <si>
    <t>BVSE</t>
    <phoneticPr fontId="1" type="noConversion"/>
  </si>
  <si>
    <r>
      <rPr>
        <sz val="11"/>
        <rFont val="等线"/>
        <family val="3"/>
        <charset val="134"/>
      </rPr>
      <t>序号</t>
    </r>
  </si>
  <si>
    <r>
      <t>ICSD</t>
    </r>
    <r>
      <rPr>
        <sz val="11"/>
        <rFont val="等线"/>
        <family val="3"/>
        <charset val="134"/>
      </rPr>
      <t>编号</t>
    </r>
  </si>
  <si>
    <r>
      <rPr>
        <sz val="11"/>
        <rFont val="等线"/>
        <family val="3"/>
        <charset val="134"/>
      </rPr>
      <t>化学式</t>
    </r>
  </si>
  <si>
    <r>
      <rPr>
        <sz val="11"/>
        <color theme="1"/>
        <rFont val="等线"/>
        <family val="3"/>
        <charset val="134"/>
      </rPr>
      <t>序号</t>
    </r>
  </si>
  <si>
    <r>
      <t>ICSD</t>
    </r>
    <r>
      <rPr>
        <sz val="11"/>
        <color theme="1"/>
        <rFont val="等线"/>
        <family val="3"/>
        <charset val="134"/>
      </rPr>
      <t>编号</t>
    </r>
  </si>
  <si>
    <r>
      <rPr>
        <sz val="11"/>
        <color theme="1"/>
        <rFont val="等线"/>
        <family val="3"/>
        <charset val="134"/>
      </rPr>
      <t>化学式</t>
    </r>
  </si>
  <si>
    <t>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</si>
</sst>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1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00B050"/>
      <name val="Times New Roman"/>
      <family val="1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/>
    <xf numFmtId="176" fontId="4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6" fillId="0" borderId="0" xfId="0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/>
    </xf>
    <xf numFmtId="176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7" fillId="0" borderId="0" xfId="0" applyNumberFormat="1" applyFont="1" applyFill="1" applyAlignment="1">
      <alignment horizontal="center"/>
    </xf>
    <xf numFmtId="177" fontId="4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0" fillId="0" borderId="0" xfId="0" applyFill="1">
      <alignment vertical="center"/>
    </xf>
    <xf numFmtId="177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1" fillId="0" borderId="0" xfId="0" applyNumberFormat="1" applyFont="1">
      <alignment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176" fontId="7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D2F5066-90A1-476A-96D4-A266E012A4BF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AD584DBC-62C8-44AB-B2EC-F77A71000184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D60D8E2F-6CD0-436E-A223-FE7CE3D0BFB9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268DCE37-8DC0-43D9-BD6B-2D2D7092F5DF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45992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80921472-03D0-4F6A-9551-07CFFE56C21D}"/>
            </a:ext>
          </a:extLst>
        </xdr:cNvPr>
        <xdr:cNvSpPr txBox="1"/>
      </xdr:nvSpPr>
      <xdr:spPr>
        <a:xfrm>
          <a:off x="0" y="1507236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372F6FD-E874-4785-8D22-7088DFD107FF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711A719E-9F0C-4F8B-A141-65BACE041F2A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45992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C4CE87AE-26DD-46AD-AFC1-84C8110B5B1F}"/>
            </a:ext>
          </a:extLst>
        </xdr:cNvPr>
        <xdr:cNvSpPr txBox="1"/>
      </xdr:nvSpPr>
      <xdr:spPr>
        <a:xfrm>
          <a:off x="0" y="1507236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769DC20D-D60F-4E54-B84C-4CA83F068E83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7750397C-5421-4D8B-B1F2-99A0424E40CC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B7684EAF-B014-4089-B0DF-77976A5A349F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687331D9-0882-47F3-929B-E7F5B0DB2FB9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916A4A8C-C35D-4F54-97C8-5F777763CF6B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362A91C8-877B-4832-86BC-C390121E1F6D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0AD0BD15-FDF9-4B6D-A013-C08EE66212F0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8C5DE5EE-C49F-4306-BAEF-D898A6242F22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87</xdr:row>
      <xdr:rowOff>0</xdr:rowOff>
    </xdr:from>
    <xdr:ext cx="65" cy="172227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28C4A93A-5163-4186-B180-2729E634E010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5F0323DF-2D5F-44C9-8E78-48F1DEB3AFB1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F68E4FFC-3AEE-4404-BE9A-49131677ADD0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3210C626-DA54-4A6D-B81D-AA0B3C57B90B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96157CCA-CB46-4D39-B337-51F274663305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45992" cy="172227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43226592-9B6C-4A45-9D0E-9F40E28765E9}"/>
            </a:ext>
          </a:extLst>
        </xdr:cNvPr>
        <xdr:cNvSpPr txBox="1"/>
      </xdr:nvSpPr>
      <xdr:spPr>
        <a:xfrm>
          <a:off x="0" y="1489710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6E414133-04AA-4466-8DA5-FF578DC5F331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3F9C1C35-92AC-4C4F-BA0A-9CE47951D7BB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45992" cy="172227"/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B98B24FB-6E2F-4E3C-8135-FCE71F5AFF15}"/>
            </a:ext>
          </a:extLst>
        </xdr:cNvPr>
        <xdr:cNvSpPr txBox="1"/>
      </xdr:nvSpPr>
      <xdr:spPr>
        <a:xfrm>
          <a:off x="0" y="1472184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2386C924-DB1D-4E6B-BF37-3769C87CF953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E9EE8ADE-1216-42A8-9C41-D332C54F1F49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9B5E22D-BC8E-40CD-9298-A0F51D5D4FEC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30" name="文本框 29">
          <a:extLst>
            <a:ext uri="{FF2B5EF4-FFF2-40B4-BE49-F238E27FC236}">
              <a16:creationId xmlns:a16="http://schemas.microsoft.com/office/drawing/2014/main" id="{C1FB3EE4-40B5-4D79-86F7-26513A0E85BA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04793B49-7D3A-46A9-816C-8F7D1758D59C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86BD18D1-429B-4197-A802-43F2138E7AAA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6EC914A4-6514-4414-A470-3C0ACF591300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id="{60644B48-8220-4148-965A-85EFA5E8B628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35" name="文本框 34">
          <a:extLst>
            <a:ext uri="{FF2B5EF4-FFF2-40B4-BE49-F238E27FC236}">
              <a16:creationId xmlns:a16="http://schemas.microsoft.com/office/drawing/2014/main" id="{4A6554F7-63C2-43A6-9D7A-D4F09EF1167C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41C4F04E-EA6D-4730-95C9-566E11F14D68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5DB38855-11FC-4EAE-8ED2-6EB97A915557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38" name="文本框 37">
          <a:extLst>
            <a:ext uri="{FF2B5EF4-FFF2-40B4-BE49-F238E27FC236}">
              <a16:creationId xmlns:a16="http://schemas.microsoft.com/office/drawing/2014/main" id="{A9ABDFE9-542B-4DDD-9078-A5BFA68A22E5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7C58763C-B132-4165-B875-E7FE93FE4E01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45992" cy="172227"/>
    <xdr:sp macro="" textlink="">
      <xdr:nvSpPr>
        <xdr:cNvPr id="40" name="文本框 39">
          <a:extLst>
            <a:ext uri="{FF2B5EF4-FFF2-40B4-BE49-F238E27FC236}">
              <a16:creationId xmlns:a16="http://schemas.microsoft.com/office/drawing/2014/main" id="{3CF04D37-EA6F-4806-A483-4243E7AE95A6}"/>
            </a:ext>
          </a:extLst>
        </xdr:cNvPr>
        <xdr:cNvSpPr txBox="1"/>
      </xdr:nvSpPr>
      <xdr:spPr>
        <a:xfrm>
          <a:off x="0" y="1489710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701B5222-600E-4A82-8A81-7066582D5C3B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76F270B7-16BA-4791-867F-1B793BCADEAE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45992" cy="172227"/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E6ECC283-F942-459A-95A7-F97E3C6B3143}"/>
            </a:ext>
          </a:extLst>
        </xdr:cNvPr>
        <xdr:cNvSpPr txBox="1"/>
      </xdr:nvSpPr>
      <xdr:spPr>
        <a:xfrm>
          <a:off x="0" y="1472184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A595CDE5-8628-42D1-BB11-83917A32B222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5F9E9076-06F2-4B2E-BA50-F0D6C5565922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46" name="文本框 45">
          <a:extLst>
            <a:ext uri="{FF2B5EF4-FFF2-40B4-BE49-F238E27FC236}">
              <a16:creationId xmlns:a16="http://schemas.microsoft.com/office/drawing/2014/main" id="{8A368BD8-CDB9-4CE4-803B-F40FCDD91073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1F134933-2804-429E-A084-292C88E14675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48" name="文本框 47">
          <a:extLst>
            <a:ext uri="{FF2B5EF4-FFF2-40B4-BE49-F238E27FC236}">
              <a16:creationId xmlns:a16="http://schemas.microsoft.com/office/drawing/2014/main" id="{87CD5531-2CD9-4200-9EB4-6A8B233266E0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A8876D8A-211F-4A7E-ACDD-E070E28F7F4F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50" name="文本框 49">
          <a:extLst>
            <a:ext uri="{FF2B5EF4-FFF2-40B4-BE49-F238E27FC236}">
              <a16:creationId xmlns:a16="http://schemas.microsoft.com/office/drawing/2014/main" id="{20A91AEB-0AE9-487C-ADEB-D4422F3E8A8A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93112DDA-22F0-4C1A-A8F0-0DF169A94708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52" name="文本框 51">
          <a:extLst>
            <a:ext uri="{FF2B5EF4-FFF2-40B4-BE49-F238E27FC236}">
              <a16:creationId xmlns:a16="http://schemas.microsoft.com/office/drawing/2014/main" id="{59E83FE0-19E1-4997-BE0C-CAF4091FD715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2</xdr:row>
      <xdr:rowOff>25854</xdr:rowOff>
    </xdr:from>
    <xdr:ext cx="65" cy="172227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776BB8B4-3174-494C-BF75-FE32D370262E}"/>
            </a:ext>
          </a:extLst>
        </xdr:cNvPr>
        <xdr:cNvSpPr txBox="1"/>
      </xdr:nvSpPr>
      <xdr:spPr>
        <a:xfrm>
          <a:off x="0" y="14279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54" name="文本框 53">
          <a:extLst>
            <a:ext uri="{FF2B5EF4-FFF2-40B4-BE49-F238E27FC236}">
              <a16:creationId xmlns:a16="http://schemas.microsoft.com/office/drawing/2014/main" id="{5CC36377-D648-4E82-9917-D929E38A51FA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94191E1B-B3B2-4502-B4B0-A08F94EDD35C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56" name="文本框 55">
          <a:extLst>
            <a:ext uri="{FF2B5EF4-FFF2-40B4-BE49-F238E27FC236}">
              <a16:creationId xmlns:a16="http://schemas.microsoft.com/office/drawing/2014/main" id="{AF364F8B-CA30-4C28-B300-D8F8461B06CA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11950404-09A7-4CCE-BA95-7371284CD87A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45992" cy="172227"/>
    <xdr:sp macro="" textlink="">
      <xdr:nvSpPr>
        <xdr:cNvPr id="58" name="文本框 57">
          <a:extLst>
            <a:ext uri="{FF2B5EF4-FFF2-40B4-BE49-F238E27FC236}">
              <a16:creationId xmlns:a16="http://schemas.microsoft.com/office/drawing/2014/main" id="{D413B90D-CD78-439C-8608-9412565DD6FC}"/>
            </a:ext>
          </a:extLst>
        </xdr:cNvPr>
        <xdr:cNvSpPr txBox="1"/>
      </xdr:nvSpPr>
      <xdr:spPr>
        <a:xfrm>
          <a:off x="0" y="1489710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E6759263-1F01-4C46-B9B1-47BEF4E53862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C59C80FE-1F85-42DF-80EF-364A5E18C03A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45992" cy="172227"/>
    <xdr:sp macro="" textlink="">
      <xdr:nvSpPr>
        <xdr:cNvPr id="61" name="文本框 60">
          <a:extLst>
            <a:ext uri="{FF2B5EF4-FFF2-40B4-BE49-F238E27FC236}">
              <a16:creationId xmlns:a16="http://schemas.microsoft.com/office/drawing/2014/main" id="{196779B5-8810-4AAA-8D35-6A12306C17AA}"/>
            </a:ext>
          </a:extLst>
        </xdr:cNvPr>
        <xdr:cNvSpPr txBox="1"/>
      </xdr:nvSpPr>
      <xdr:spPr>
        <a:xfrm>
          <a:off x="0" y="1472184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48F79D29-C7AA-41B4-8654-93A8E6303612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63" name="文本框 62">
          <a:extLst>
            <a:ext uri="{FF2B5EF4-FFF2-40B4-BE49-F238E27FC236}">
              <a16:creationId xmlns:a16="http://schemas.microsoft.com/office/drawing/2014/main" id="{122BF06A-4E36-47EA-9FF3-E59CA0576A63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64" name="文本框 63">
          <a:extLst>
            <a:ext uri="{FF2B5EF4-FFF2-40B4-BE49-F238E27FC236}">
              <a16:creationId xmlns:a16="http://schemas.microsoft.com/office/drawing/2014/main" id="{D2E7200F-C619-4F84-A7C7-3F34B4D2F597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65" name="文本框 64">
          <a:extLst>
            <a:ext uri="{FF2B5EF4-FFF2-40B4-BE49-F238E27FC236}">
              <a16:creationId xmlns:a16="http://schemas.microsoft.com/office/drawing/2014/main" id="{BD400C3F-1480-441B-A5E6-AC1BD78E98EE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66" name="文本框 65">
          <a:extLst>
            <a:ext uri="{FF2B5EF4-FFF2-40B4-BE49-F238E27FC236}">
              <a16:creationId xmlns:a16="http://schemas.microsoft.com/office/drawing/2014/main" id="{620A9710-4F54-43D6-8AA5-F8B6E5E3AF07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67" name="文本框 66">
          <a:extLst>
            <a:ext uri="{FF2B5EF4-FFF2-40B4-BE49-F238E27FC236}">
              <a16:creationId xmlns:a16="http://schemas.microsoft.com/office/drawing/2014/main" id="{69695A41-46E3-43D5-BEA5-D3075492A7E0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68" name="文本框 67">
          <a:extLst>
            <a:ext uri="{FF2B5EF4-FFF2-40B4-BE49-F238E27FC236}">
              <a16:creationId xmlns:a16="http://schemas.microsoft.com/office/drawing/2014/main" id="{D00EABA8-DB02-46E7-A8A1-78E29EF89E75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69" name="文本框 68">
          <a:extLst>
            <a:ext uri="{FF2B5EF4-FFF2-40B4-BE49-F238E27FC236}">
              <a16:creationId xmlns:a16="http://schemas.microsoft.com/office/drawing/2014/main" id="{136B582B-264D-43E9-ABDF-541729DAA371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70" name="文本框 69">
          <a:extLst>
            <a:ext uri="{FF2B5EF4-FFF2-40B4-BE49-F238E27FC236}">
              <a16:creationId xmlns:a16="http://schemas.microsoft.com/office/drawing/2014/main" id="{C75243D9-E0F1-486A-AD31-5D2590936683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71" name="文本框 70">
          <a:extLst>
            <a:ext uri="{FF2B5EF4-FFF2-40B4-BE49-F238E27FC236}">
              <a16:creationId xmlns:a16="http://schemas.microsoft.com/office/drawing/2014/main" id="{E24ABACE-4A25-4485-BB45-13CBC418BFB0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72" name="文本框 71">
          <a:extLst>
            <a:ext uri="{FF2B5EF4-FFF2-40B4-BE49-F238E27FC236}">
              <a16:creationId xmlns:a16="http://schemas.microsoft.com/office/drawing/2014/main" id="{9E6CFBA9-941F-41CB-99BB-7FF36BD6DA20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F02CC6B9-44B8-4B86-8613-DB0871457E21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74" name="文本框 73">
          <a:extLst>
            <a:ext uri="{FF2B5EF4-FFF2-40B4-BE49-F238E27FC236}">
              <a16:creationId xmlns:a16="http://schemas.microsoft.com/office/drawing/2014/main" id="{8D98D0F8-32A7-46B8-BBC8-603142CAB704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45992" cy="172227"/>
    <xdr:sp macro="" textlink="">
      <xdr:nvSpPr>
        <xdr:cNvPr id="75" name="文本框 74">
          <a:extLst>
            <a:ext uri="{FF2B5EF4-FFF2-40B4-BE49-F238E27FC236}">
              <a16:creationId xmlns:a16="http://schemas.microsoft.com/office/drawing/2014/main" id="{10D191BD-780C-43C5-AA96-8D6ACE839E48}"/>
            </a:ext>
          </a:extLst>
        </xdr:cNvPr>
        <xdr:cNvSpPr txBox="1"/>
      </xdr:nvSpPr>
      <xdr:spPr>
        <a:xfrm>
          <a:off x="0" y="1489710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A530E7EB-849C-42BF-9898-394122B16C81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77" name="文本框 76">
          <a:extLst>
            <a:ext uri="{FF2B5EF4-FFF2-40B4-BE49-F238E27FC236}">
              <a16:creationId xmlns:a16="http://schemas.microsoft.com/office/drawing/2014/main" id="{692B599A-AF57-476D-BD3D-FF1CD20727D3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45992" cy="172227"/>
    <xdr:sp macro="" textlink="">
      <xdr:nvSpPr>
        <xdr:cNvPr id="78" name="文本框 77">
          <a:extLst>
            <a:ext uri="{FF2B5EF4-FFF2-40B4-BE49-F238E27FC236}">
              <a16:creationId xmlns:a16="http://schemas.microsoft.com/office/drawing/2014/main" id="{B524FDB4-DC4C-4E20-A984-072F23A4D0CC}"/>
            </a:ext>
          </a:extLst>
        </xdr:cNvPr>
        <xdr:cNvSpPr txBox="1"/>
      </xdr:nvSpPr>
      <xdr:spPr>
        <a:xfrm>
          <a:off x="0" y="1472184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79" name="文本框 78">
          <a:extLst>
            <a:ext uri="{FF2B5EF4-FFF2-40B4-BE49-F238E27FC236}">
              <a16:creationId xmlns:a16="http://schemas.microsoft.com/office/drawing/2014/main" id="{1BEC04E0-CBF3-4958-9A2C-36DA336DF054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80" name="文本框 79">
          <a:extLst>
            <a:ext uri="{FF2B5EF4-FFF2-40B4-BE49-F238E27FC236}">
              <a16:creationId xmlns:a16="http://schemas.microsoft.com/office/drawing/2014/main" id="{3DA370BF-BE26-46DD-A213-6AB259DA0C8E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81" name="文本框 80">
          <a:extLst>
            <a:ext uri="{FF2B5EF4-FFF2-40B4-BE49-F238E27FC236}">
              <a16:creationId xmlns:a16="http://schemas.microsoft.com/office/drawing/2014/main" id="{4D64EF12-641D-42A1-BAB1-5D824DF6E230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82" name="文本框 81">
          <a:extLst>
            <a:ext uri="{FF2B5EF4-FFF2-40B4-BE49-F238E27FC236}">
              <a16:creationId xmlns:a16="http://schemas.microsoft.com/office/drawing/2014/main" id="{C8241D03-FD50-42E5-A637-FD2B4A6EA006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65" cy="172227"/>
    <xdr:sp macro="" textlink="">
      <xdr:nvSpPr>
        <xdr:cNvPr id="83" name="文本框 82">
          <a:extLst>
            <a:ext uri="{FF2B5EF4-FFF2-40B4-BE49-F238E27FC236}">
              <a16:creationId xmlns:a16="http://schemas.microsoft.com/office/drawing/2014/main" id="{849A90CD-B1D1-4037-A94B-30CDA9571172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84" name="文本框 83">
          <a:extLst>
            <a:ext uri="{FF2B5EF4-FFF2-40B4-BE49-F238E27FC236}">
              <a16:creationId xmlns:a16="http://schemas.microsoft.com/office/drawing/2014/main" id="{D17A5EF4-B9CE-4946-BEC3-7A17AB1958C4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85" name="文本框 84">
          <a:extLst>
            <a:ext uri="{FF2B5EF4-FFF2-40B4-BE49-F238E27FC236}">
              <a16:creationId xmlns:a16="http://schemas.microsoft.com/office/drawing/2014/main" id="{5FD05E47-8F7D-429A-8AE6-02CE6427B8BA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86" name="文本框 85">
          <a:extLst>
            <a:ext uri="{FF2B5EF4-FFF2-40B4-BE49-F238E27FC236}">
              <a16:creationId xmlns:a16="http://schemas.microsoft.com/office/drawing/2014/main" id="{F4651AAC-1495-4C8A-B0B6-1635DF71D3DE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24</xdr:row>
      <xdr:rowOff>0</xdr:rowOff>
    </xdr:from>
    <xdr:ext cx="65" cy="172227"/>
    <xdr:sp macro="" textlink="">
      <xdr:nvSpPr>
        <xdr:cNvPr id="87" name="文本框 86">
          <a:extLst>
            <a:ext uri="{FF2B5EF4-FFF2-40B4-BE49-F238E27FC236}">
              <a16:creationId xmlns:a16="http://schemas.microsoft.com/office/drawing/2014/main" id="{81A84DCC-040D-49FF-8673-FAADED4BA906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84AF6D7-56A3-41D0-A261-BFE225ABD367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F95AD23B-E410-414E-B4EF-2586502A4FD6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297373AE-C0A6-4649-B4D3-9309B9F65DEE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843DA667-F1E4-4E8D-B7FC-DF9D1A3A1C02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45992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D4B1D93F-AA78-47AC-8ACC-19319D3738FC}"/>
            </a:ext>
          </a:extLst>
        </xdr:cNvPr>
        <xdr:cNvSpPr txBox="1"/>
      </xdr:nvSpPr>
      <xdr:spPr>
        <a:xfrm>
          <a:off x="0" y="1507236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BE6AFD78-183D-4A58-B13C-33A585E23FD2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19809DD8-D4C1-4B75-8022-3F02041F9CB2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45992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631C879E-8166-4FDF-99E4-67053F0C3E32}"/>
            </a:ext>
          </a:extLst>
        </xdr:cNvPr>
        <xdr:cNvSpPr txBox="1"/>
      </xdr:nvSpPr>
      <xdr:spPr>
        <a:xfrm>
          <a:off x="0" y="1507236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758A573-0D2A-4CF3-A2FF-E4BEFB197EF5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8BB356C0-750C-4300-8561-E74D86376672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58141C74-E604-48B9-9D20-DE5CABFC5154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81C1BCB1-D81C-48A4-B699-EC125A8D24D4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C2B614C2-B92F-4EC2-84DB-000B66790FFA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68344D5E-EA59-45DE-87F7-893C9ABA9E97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8C437A49-9CCD-4C2C-B5AB-42E7EB0350A7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0BF1866B-F183-462D-855D-4DE29019AA6C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71</xdr:row>
      <xdr:rowOff>0</xdr:rowOff>
    </xdr:from>
    <xdr:ext cx="65" cy="172227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C5F30923-8B97-4EEC-AA12-819CB8EBDF16}"/>
            </a:ext>
          </a:extLst>
        </xdr:cNvPr>
        <xdr:cNvSpPr txBox="1"/>
      </xdr:nvSpPr>
      <xdr:spPr>
        <a:xfrm>
          <a:off x="0" y="15072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70EEA86D-1490-4896-88C0-7390DA4B7266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8FB481B5-A5B2-4D7F-A3FD-C92664D7D9C5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736CCC5F-5393-4A41-95E5-293627835965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1FCECF12-43D8-466D-BF37-0E279D8D3DE8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45992" cy="172227"/>
    <xdr:sp macro="" textlink="">
      <xdr:nvSpPr>
        <xdr:cNvPr id="23" name="文本框 22">
          <a:extLst>
            <a:ext uri="{FF2B5EF4-FFF2-40B4-BE49-F238E27FC236}">
              <a16:creationId xmlns:a16="http://schemas.microsoft.com/office/drawing/2014/main" id="{E711CAA5-2972-4F7A-88C6-3F379C2301A0}"/>
            </a:ext>
          </a:extLst>
        </xdr:cNvPr>
        <xdr:cNvSpPr txBox="1"/>
      </xdr:nvSpPr>
      <xdr:spPr>
        <a:xfrm>
          <a:off x="0" y="1489710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AC82F171-A6F3-4828-A046-0785BAF1BB6F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08EDE204-DBD8-487A-8F63-F4D771592E64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45992" cy="172227"/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3237EDCD-B6E5-4398-9DF0-F8FA10624B00}"/>
            </a:ext>
          </a:extLst>
        </xdr:cNvPr>
        <xdr:cNvSpPr txBox="1"/>
      </xdr:nvSpPr>
      <xdr:spPr>
        <a:xfrm>
          <a:off x="0" y="1472184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DDC259C9-7DAE-4E57-9DD9-B5EAD718187C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C6FDF04B-8C1F-4F8C-8416-B699D5726FCB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995BB039-103A-4129-BADD-7B80ED41E04A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30" name="文本框 29">
          <a:extLst>
            <a:ext uri="{FF2B5EF4-FFF2-40B4-BE49-F238E27FC236}">
              <a16:creationId xmlns:a16="http://schemas.microsoft.com/office/drawing/2014/main" id="{D99F6390-A943-463B-9571-63EABCC6D8AB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31" name="文本框 30">
          <a:extLst>
            <a:ext uri="{FF2B5EF4-FFF2-40B4-BE49-F238E27FC236}">
              <a16:creationId xmlns:a16="http://schemas.microsoft.com/office/drawing/2014/main" id="{E87EDB63-4226-432F-9851-750CBE7D0102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9E8F0256-4729-4E3E-9150-80B5693E8FBF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03DB8783-3592-42D2-BFE5-8A8FDA154D94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id="{3742935E-AD66-458D-9629-17D44BB4A040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35" name="文本框 34">
          <a:extLst>
            <a:ext uri="{FF2B5EF4-FFF2-40B4-BE49-F238E27FC236}">
              <a16:creationId xmlns:a16="http://schemas.microsoft.com/office/drawing/2014/main" id="{8BDF338C-E52C-47E9-8004-E530A6A5A795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40D870E5-9FD3-4349-B2B1-08EEBCEA79CF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8CF63271-BA85-4EC1-82E5-6088DBE4F64C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38" name="文本框 37">
          <a:extLst>
            <a:ext uri="{FF2B5EF4-FFF2-40B4-BE49-F238E27FC236}">
              <a16:creationId xmlns:a16="http://schemas.microsoft.com/office/drawing/2014/main" id="{5CCA9594-1C57-4F5D-86B1-2D3723107597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16991DE2-E622-4D20-8564-9266AB5E9929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45992" cy="172227"/>
    <xdr:sp macro="" textlink="">
      <xdr:nvSpPr>
        <xdr:cNvPr id="40" name="文本框 39">
          <a:extLst>
            <a:ext uri="{FF2B5EF4-FFF2-40B4-BE49-F238E27FC236}">
              <a16:creationId xmlns:a16="http://schemas.microsoft.com/office/drawing/2014/main" id="{98BC2ABF-9B9E-41D0-A080-EAAD12DDE003}"/>
            </a:ext>
          </a:extLst>
        </xdr:cNvPr>
        <xdr:cNvSpPr txBox="1"/>
      </xdr:nvSpPr>
      <xdr:spPr>
        <a:xfrm>
          <a:off x="0" y="1489710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CB1E3D-A4AD-4694-9FA0-0045142F340C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5D8F7B23-3BD0-4C4F-A495-B148F20E92BC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45992" cy="172227"/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C9F75C0E-9FF3-461A-9722-7C8166FFB38A}"/>
            </a:ext>
          </a:extLst>
        </xdr:cNvPr>
        <xdr:cNvSpPr txBox="1"/>
      </xdr:nvSpPr>
      <xdr:spPr>
        <a:xfrm>
          <a:off x="0" y="1472184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CA91A010-75BE-4E7F-BAD5-CF2D4CDCB6BF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E19A0105-386D-4590-9D0A-8B3FAE48CF96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46" name="文本框 45">
          <a:extLst>
            <a:ext uri="{FF2B5EF4-FFF2-40B4-BE49-F238E27FC236}">
              <a16:creationId xmlns:a16="http://schemas.microsoft.com/office/drawing/2014/main" id="{28B20E3B-54A7-49D9-9885-6A58E3FBB037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5E23E1B6-7AA8-4DF7-AB1E-2F60468A9668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48" name="文本框 47">
          <a:extLst>
            <a:ext uri="{FF2B5EF4-FFF2-40B4-BE49-F238E27FC236}">
              <a16:creationId xmlns:a16="http://schemas.microsoft.com/office/drawing/2014/main" id="{9561E92F-385B-4D94-B694-9B5F43C032E9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97FC68AC-9A3F-4C19-8DA9-E9B1166776E3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50" name="文本框 49">
          <a:extLst>
            <a:ext uri="{FF2B5EF4-FFF2-40B4-BE49-F238E27FC236}">
              <a16:creationId xmlns:a16="http://schemas.microsoft.com/office/drawing/2014/main" id="{F1A64EDF-A8DC-47C5-AC42-E3ABD70ACEA8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51" name="文本框 50">
          <a:extLst>
            <a:ext uri="{FF2B5EF4-FFF2-40B4-BE49-F238E27FC236}">
              <a16:creationId xmlns:a16="http://schemas.microsoft.com/office/drawing/2014/main" id="{E53C872E-ADF9-4AAB-BE3A-8397A334C73E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52" name="文本框 51">
          <a:extLst>
            <a:ext uri="{FF2B5EF4-FFF2-40B4-BE49-F238E27FC236}">
              <a16:creationId xmlns:a16="http://schemas.microsoft.com/office/drawing/2014/main" id="{185C3BB3-799D-4B3E-8026-33A52B60521F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8</xdr:row>
      <xdr:rowOff>25854</xdr:rowOff>
    </xdr:from>
    <xdr:ext cx="65" cy="172227"/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6438AE18-AD5A-416C-8B0F-8EF16D72497C}"/>
            </a:ext>
          </a:extLst>
        </xdr:cNvPr>
        <xdr:cNvSpPr txBox="1"/>
      </xdr:nvSpPr>
      <xdr:spPr>
        <a:xfrm>
          <a:off x="0" y="14279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54" name="文本框 53">
          <a:extLst>
            <a:ext uri="{FF2B5EF4-FFF2-40B4-BE49-F238E27FC236}">
              <a16:creationId xmlns:a16="http://schemas.microsoft.com/office/drawing/2014/main" id="{01BE5F07-19BB-4757-B5A8-CD69641B1679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B9AA3326-8890-40B7-BB34-E035F1184357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56" name="文本框 55">
          <a:extLst>
            <a:ext uri="{FF2B5EF4-FFF2-40B4-BE49-F238E27FC236}">
              <a16:creationId xmlns:a16="http://schemas.microsoft.com/office/drawing/2014/main" id="{5A7D28A6-0FDF-49D5-A4A2-361186C1CC20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84CED196-AC9D-4967-A678-E98B8BA0756C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45992" cy="172227"/>
    <xdr:sp macro="" textlink="">
      <xdr:nvSpPr>
        <xdr:cNvPr id="58" name="文本框 57">
          <a:extLst>
            <a:ext uri="{FF2B5EF4-FFF2-40B4-BE49-F238E27FC236}">
              <a16:creationId xmlns:a16="http://schemas.microsoft.com/office/drawing/2014/main" id="{79FE603C-E8F5-4A5D-AE40-46CBCC649C98}"/>
            </a:ext>
          </a:extLst>
        </xdr:cNvPr>
        <xdr:cNvSpPr txBox="1"/>
      </xdr:nvSpPr>
      <xdr:spPr>
        <a:xfrm>
          <a:off x="0" y="1489710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59" name="文本框 58">
          <a:extLst>
            <a:ext uri="{FF2B5EF4-FFF2-40B4-BE49-F238E27FC236}">
              <a16:creationId xmlns:a16="http://schemas.microsoft.com/office/drawing/2014/main" id="{1E84BF58-6707-4E93-9559-CFC82257CC8A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45DCDC2F-1A83-4426-8A7C-0C4AAC046B15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45992" cy="172227"/>
    <xdr:sp macro="" textlink="">
      <xdr:nvSpPr>
        <xdr:cNvPr id="61" name="文本框 60">
          <a:extLst>
            <a:ext uri="{FF2B5EF4-FFF2-40B4-BE49-F238E27FC236}">
              <a16:creationId xmlns:a16="http://schemas.microsoft.com/office/drawing/2014/main" id="{0AB2E5D9-48FD-4F9C-BD34-242FA9B50EEA}"/>
            </a:ext>
          </a:extLst>
        </xdr:cNvPr>
        <xdr:cNvSpPr txBox="1"/>
      </xdr:nvSpPr>
      <xdr:spPr>
        <a:xfrm>
          <a:off x="0" y="1472184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A6FD0988-5433-412F-B198-A862B1FCFBAC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63" name="文本框 62">
          <a:extLst>
            <a:ext uri="{FF2B5EF4-FFF2-40B4-BE49-F238E27FC236}">
              <a16:creationId xmlns:a16="http://schemas.microsoft.com/office/drawing/2014/main" id="{5442FAFE-9DE2-4AC1-B4A1-0A0E9E016D7D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64" name="文本框 63">
          <a:extLst>
            <a:ext uri="{FF2B5EF4-FFF2-40B4-BE49-F238E27FC236}">
              <a16:creationId xmlns:a16="http://schemas.microsoft.com/office/drawing/2014/main" id="{3640FF78-E881-4B20-90FB-903A0B3352D8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65" name="文本框 64">
          <a:extLst>
            <a:ext uri="{FF2B5EF4-FFF2-40B4-BE49-F238E27FC236}">
              <a16:creationId xmlns:a16="http://schemas.microsoft.com/office/drawing/2014/main" id="{78CF827E-72FE-4E30-8D6B-B67A92DCFB89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66" name="文本框 65">
          <a:extLst>
            <a:ext uri="{FF2B5EF4-FFF2-40B4-BE49-F238E27FC236}">
              <a16:creationId xmlns:a16="http://schemas.microsoft.com/office/drawing/2014/main" id="{D2F0CD99-4BC5-4101-A2BF-7BDA32E6ED34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67" name="文本框 66">
          <a:extLst>
            <a:ext uri="{FF2B5EF4-FFF2-40B4-BE49-F238E27FC236}">
              <a16:creationId xmlns:a16="http://schemas.microsoft.com/office/drawing/2014/main" id="{763A95A9-29D6-49ED-8E74-E2B16BE590FC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68" name="文本框 67">
          <a:extLst>
            <a:ext uri="{FF2B5EF4-FFF2-40B4-BE49-F238E27FC236}">
              <a16:creationId xmlns:a16="http://schemas.microsoft.com/office/drawing/2014/main" id="{49EB89E2-EB51-43CA-BEE8-D7DDF8DF5223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69" name="文本框 68">
          <a:extLst>
            <a:ext uri="{FF2B5EF4-FFF2-40B4-BE49-F238E27FC236}">
              <a16:creationId xmlns:a16="http://schemas.microsoft.com/office/drawing/2014/main" id="{721F8662-2F11-4A82-BC62-4F694366C651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70" name="文本框 69">
          <a:extLst>
            <a:ext uri="{FF2B5EF4-FFF2-40B4-BE49-F238E27FC236}">
              <a16:creationId xmlns:a16="http://schemas.microsoft.com/office/drawing/2014/main" id="{C9BDE75E-DA44-48D2-BFAF-3A8592EF7A3D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71" name="文本框 70">
          <a:extLst>
            <a:ext uri="{FF2B5EF4-FFF2-40B4-BE49-F238E27FC236}">
              <a16:creationId xmlns:a16="http://schemas.microsoft.com/office/drawing/2014/main" id="{3874C2B7-D062-4038-BF1E-D2B846716788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72" name="文本框 71">
          <a:extLst>
            <a:ext uri="{FF2B5EF4-FFF2-40B4-BE49-F238E27FC236}">
              <a16:creationId xmlns:a16="http://schemas.microsoft.com/office/drawing/2014/main" id="{A6262EFF-890E-4BC6-9524-17281204B62A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564077B0-F460-4CD5-BC9C-B71F1117E1D8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74" name="文本框 73">
          <a:extLst>
            <a:ext uri="{FF2B5EF4-FFF2-40B4-BE49-F238E27FC236}">
              <a16:creationId xmlns:a16="http://schemas.microsoft.com/office/drawing/2014/main" id="{C6634033-F765-4E57-811B-690FBF8CAD99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45992" cy="172227"/>
    <xdr:sp macro="" textlink="">
      <xdr:nvSpPr>
        <xdr:cNvPr id="75" name="文本框 74">
          <a:extLst>
            <a:ext uri="{FF2B5EF4-FFF2-40B4-BE49-F238E27FC236}">
              <a16:creationId xmlns:a16="http://schemas.microsoft.com/office/drawing/2014/main" id="{0E2233C4-B9F2-416B-956E-9439598FB183}"/>
            </a:ext>
          </a:extLst>
        </xdr:cNvPr>
        <xdr:cNvSpPr txBox="1"/>
      </xdr:nvSpPr>
      <xdr:spPr>
        <a:xfrm>
          <a:off x="0" y="1489710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DC30A9D8-DB92-443A-9332-EB62330226BD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77" name="文本框 76">
          <a:extLst>
            <a:ext uri="{FF2B5EF4-FFF2-40B4-BE49-F238E27FC236}">
              <a16:creationId xmlns:a16="http://schemas.microsoft.com/office/drawing/2014/main" id="{F475C5FF-B238-46AB-909C-FBC40FD5BD26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45992" cy="172227"/>
    <xdr:sp macro="" textlink="">
      <xdr:nvSpPr>
        <xdr:cNvPr id="78" name="文本框 77">
          <a:extLst>
            <a:ext uri="{FF2B5EF4-FFF2-40B4-BE49-F238E27FC236}">
              <a16:creationId xmlns:a16="http://schemas.microsoft.com/office/drawing/2014/main" id="{FA838C10-DEA0-420C-802C-55AB55CF9F88}"/>
            </a:ext>
          </a:extLst>
        </xdr:cNvPr>
        <xdr:cNvSpPr txBox="1"/>
      </xdr:nvSpPr>
      <xdr:spPr>
        <a:xfrm>
          <a:off x="0" y="14721840"/>
          <a:ext cx="4599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79" name="文本框 78">
          <a:extLst>
            <a:ext uri="{FF2B5EF4-FFF2-40B4-BE49-F238E27FC236}">
              <a16:creationId xmlns:a16="http://schemas.microsoft.com/office/drawing/2014/main" id="{20744856-5101-4E34-899A-420CA3A81363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80" name="文本框 79">
          <a:extLst>
            <a:ext uri="{FF2B5EF4-FFF2-40B4-BE49-F238E27FC236}">
              <a16:creationId xmlns:a16="http://schemas.microsoft.com/office/drawing/2014/main" id="{2ED5E542-4BE4-4AE1-A1F2-866EFF458010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81" name="文本框 80">
          <a:extLst>
            <a:ext uri="{FF2B5EF4-FFF2-40B4-BE49-F238E27FC236}">
              <a16:creationId xmlns:a16="http://schemas.microsoft.com/office/drawing/2014/main" id="{F5E8FF02-9755-4B29-BF76-4D9583511073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82" name="文本框 81">
          <a:extLst>
            <a:ext uri="{FF2B5EF4-FFF2-40B4-BE49-F238E27FC236}">
              <a16:creationId xmlns:a16="http://schemas.microsoft.com/office/drawing/2014/main" id="{A9552C50-0A8A-4EA2-8AC2-1E625EB04F58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83" name="文本框 82">
          <a:extLst>
            <a:ext uri="{FF2B5EF4-FFF2-40B4-BE49-F238E27FC236}">
              <a16:creationId xmlns:a16="http://schemas.microsoft.com/office/drawing/2014/main" id="{FD75A0A6-00E3-412E-AC29-E7A62BDEF15F}"/>
            </a:ext>
          </a:extLst>
        </xdr:cNvPr>
        <xdr:cNvSpPr txBox="1"/>
      </xdr:nvSpPr>
      <xdr:spPr>
        <a:xfrm>
          <a:off x="0" y="14897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84" name="文本框 83">
          <a:extLst>
            <a:ext uri="{FF2B5EF4-FFF2-40B4-BE49-F238E27FC236}">
              <a16:creationId xmlns:a16="http://schemas.microsoft.com/office/drawing/2014/main" id="{9589A527-2D0F-4875-B653-D877FD7A5722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85" name="文本框 84">
          <a:extLst>
            <a:ext uri="{FF2B5EF4-FFF2-40B4-BE49-F238E27FC236}">
              <a16:creationId xmlns:a16="http://schemas.microsoft.com/office/drawing/2014/main" id="{6424664D-FD8E-47D9-89A6-EEB50429492D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86" name="文本框 85">
          <a:extLst>
            <a:ext uri="{FF2B5EF4-FFF2-40B4-BE49-F238E27FC236}">
              <a16:creationId xmlns:a16="http://schemas.microsoft.com/office/drawing/2014/main" id="{6FF22F10-2A35-491B-B77B-73B16742AB7D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0</xdr:colOff>
      <xdr:row>69</xdr:row>
      <xdr:rowOff>0</xdr:rowOff>
    </xdr:from>
    <xdr:ext cx="65" cy="172227"/>
    <xdr:sp macro="" textlink="">
      <xdr:nvSpPr>
        <xdr:cNvPr id="87" name="文本框 86">
          <a:extLst>
            <a:ext uri="{FF2B5EF4-FFF2-40B4-BE49-F238E27FC236}">
              <a16:creationId xmlns:a16="http://schemas.microsoft.com/office/drawing/2014/main" id="{760A4568-E91D-459C-AF32-E7D886119CB7}"/>
            </a:ext>
          </a:extLst>
        </xdr:cNvPr>
        <xdr:cNvSpPr txBox="1"/>
      </xdr:nvSpPr>
      <xdr:spPr>
        <a:xfrm>
          <a:off x="0" y="14721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9</xdr:col>
      <xdr:colOff>0</xdr:colOff>
      <xdr:row>3</xdr:row>
      <xdr:rowOff>25854</xdr:rowOff>
    </xdr:from>
    <xdr:ext cx="65" cy="172227"/>
    <xdr:sp macro="" textlink="">
      <xdr:nvSpPr>
        <xdr:cNvPr id="88" name="文本框 87">
          <a:extLst>
            <a:ext uri="{FF2B5EF4-FFF2-40B4-BE49-F238E27FC236}">
              <a16:creationId xmlns:a16="http://schemas.microsoft.com/office/drawing/2014/main" id="{94374262-5384-42A3-A248-D71CA252525E}"/>
            </a:ext>
          </a:extLst>
        </xdr:cNvPr>
        <xdr:cNvSpPr txBox="1"/>
      </xdr:nvSpPr>
      <xdr:spPr>
        <a:xfrm>
          <a:off x="609600" y="14279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E0EC-8DFE-4E1C-AA1D-78E37857E146}">
  <dimension ref="A1:AE35"/>
  <sheetViews>
    <sheetView workbookViewId="0">
      <selection activeCell="I29" sqref="I29"/>
    </sheetView>
  </sheetViews>
  <sheetFormatPr defaultRowHeight="13.8" x14ac:dyDescent="0.25"/>
  <cols>
    <col min="1" max="1" width="8.88671875" style="16"/>
    <col min="2" max="2" width="7.6640625" style="8" bestFit="1" customWidth="1"/>
    <col min="3" max="3" width="8.88671875" style="14"/>
    <col min="4" max="4" width="8.88671875" style="9"/>
    <col min="5" max="5" width="8.88671875" style="15"/>
    <col min="6" max="6" width="7.6640625" style="15" bestFit="1" customWidth="1"/>
    <col min="7" max="7" width="8.88671875" style="15"/>
    <col min="9" max="9" width="8.88671875" style="15"/>
    <col min="10" max="10" width="7.6640625" style="15" bestFit="1" customWidth="1"/>
    <col min="11" max="11" width="8.88671875" style="15"/>
    <col min="13" max="13" width="8.88671875" style="15"/>
    <col min="14" max="14" width="7.6640625" style="15" bestFit="1" customWidth="1"/>
    <col min="15" max="15" width="8.88671875" style="15"/>
    <col min="18" max="18" width="7.6640625" bestFit="1" customWidth="1"/>
    <col min="22" max="22" width="7.6640625" bestFit="1" customWidth="1"/>
    <col min="23" max="23" width="6.109375" bestFit="1" customWidth="1"/>
    <col min="24" max="24" width="6.109375" customWidth="1"/>
    <col min="26" max="26" width="7.6640625" bestFit="1" customWidth="1"/>
  </cols>
  <sheetData>
    <row r="1" spans="1:31" x14ac:dyDescent="0.25">
      <c r="A1" s="4" t="s">
        <v>0</v>
      </c>
      <c r="B1" s="5" t="s">
        <v>5</v>
      </c>
      <c r="C1" s="3" t="s">
        <v>1</v>
      </c>
      <c r="D1" s="13"/>
      <c r="E1" s="4" t="s">
        <v>0</v>
      </c>
      <c r="F1" s="5" t="s">
        <v>5</v>
      </c>
      <c r="G1" s="3" t="s">
        <v>1</v>
      </c>
      <c r="H1" s="13"/>
      <c r="I1" s="4" t="s">
        <v>0</v>
      </c>
      <c r="J1" s="5" t="s">
        <v>5</v>
      </c>
      <c r="K1" s="3" t="s">
        <v>1</v>
      </c>
      <c r="L1" s="13"/>
      <c r="M1" s="4" t="s">
        <v>0</v>
      </c>
      <c r="N1" s="5" t="s">
        <v>5</v>
      </c>
      <c r="O1" s="3" t="s">
        <v>1</v>
      </c>
      <c r="P1" s="3"/>
      <c r="Q1" s="4" t="s">
        <v>0</v>
      </c>
      <c r="R1" s="12" t="s">
        <v>5</v>
      </c>
      <c r="S1" s="3" t="s">
        <v>1</v>
      </c>
      <c r="T1" s="3"/>
      <c r="U1" s="4" t="s">
        <v>0</v>
      </c>
      <c r="V1" s="12" t="s">
        <v>5</v>
      </c>
      <c r="W1" s="3" t="s">
        <v>1</v>
      </c>
      <c r="X1" s="3"/>
      <c r="Y1" s="4" t="s">
        <v>0</v>
      </c>
      <c r="Z1" s="12" t="s">
        <v>5</v>
      </c>
      <c r="AA1" s="3" t="s">
        <v>1</v>
      </c>
      <c r="AC1" s="17" t="s">
        <v>3</v>
      </c>
      <c r="AD1" s="17" t="s">
        <v>4</v>
      </c>
      <c r="AE1" s="17" t="s">
        <v>6</v>
      </c>
    </row>
    <row r="2" spans="1:31" x14ac:dyDescent="0.25">
      <c r="A2" s="16">
        <v>0</v>
      </c>
      <c r="B2" s="6">
        <v>1.6015625</v>
      </c>
      <c r="C2" s="14">
        <v>0</v>
      </c>
      <c r="D2" s="14"/>
      <c r="E2" s="16">
        <v>2</v>
      </c>
      <c r="F2" s="6">
        <v>1.435546875</v>
      </c>
      <c r="G2" s="14">
        <v>1</v>
      </c>
      <c r="H2" s="14"/>
      <c r="I2" s="16">
        <v>4</v>
      </c>
      <c r="J2" s="6">
        <v>1.083984375</v>
      </c>
      <c r="K2" s="14">
        <v>2</v>
      </c>
      <c r="L2" s="14"/>
      <c r="M2" s="16">
        <v>5</v>
      </c>
      <c r="N2" s="6">
        <v>0.91796875</v>
      </c>
      <c r="O2" s="14">
        <v>3</v>
      </c>
      <c r="P2" s="14"/>
      <c r="Q2" s="10">
        <v>6</v>
      </c>
      <c r="R2" s="7">
        <v>0.791015625</v>
      </c>
      <c r="S2" s="9">
        <v>4</v>
      </c>
      <c r="T2" s="9"/>
      <c r="U2" s="19">
        <v>14</v>
      </c>
      <c r="V2" s="18">
        <v>1.07421875</v>
      </c>
      <c r="W2" s="9">
        <v>5</v>
      </c>
      <c r="X2" s="9"/>
      <c r="Y2" s="10">
        <v>42</v>
      </c>
      <c r="Z2" s="6">
        <v>1.357421875</v>
      </c>
      <c r="AA2" s="9">
        <v>6</v>
      </c>
      <c r="AC2" s="8">
        <v>1.19140625</v>
      </c>
      <c r="AD2" s="8">
        <v>1.6015625</v>
      </c>
      <c r="AE2" s="9">
        <v>0</v>
      </c>
    </row>
    <row r="3" spans="1:31" x14ac:dyDescent="0.25">
      <c r="A3" s="16">
        <v>1</v>
      </c>
      <c r="B3" s="6">
        <v>1.357421875</v>
      </c>
      <c r="C3" s="14">
        <v>0</v>
      </c>
      <c r="D3" s="14"/>
      <c r="E3" s="16">
        <v>9</v>
      </c>
      <c r="F3" s="6">
        <v>1.46484375</v>
      </c>
      <c r="G3" s="14">
        <v>1</v>
      </c>
      <c r="H3" s="14"/>
      <c r="I3" s="16">
        <v>15</v>
      </c>
      <c r="J3" s="6">
        <v>1.240234375</v>
      </c>
      <c r="K3" s="14">
        <v>2</v>
      </c>
      <c r="L3" s="14"/>
      <c r="M3" s="16">
        <v>11</v>
      </c>
      <c r="N3" s="6">
        <v>1.015625</v>
      </c>
      <c r="O3" s="14">
        <v>3</v>
      </c>
      <c r="P3" s="14"/>
      <c r="Q3" s="10">
        <v>7</v>
      </c>
      <c r="R3" s="6">
        <v>0.80078125</v>
      </c>
      <c r="S3" s="9">
        <v>4</v>
      </c>
      <c r="T3" s="9"/>
      <c r="U3" s="10">
        <v>24</v>
      </c>
      <c r="V3" s="6">
        <v>0.68359375</v>
      </c>
      <c r="W3" s="9">
        <v>5</v>
      </c>
      <c r="X3" s="9"/>
      <c r="AC3" s="8">
        <v>1.15234375</v>
      </c>
      <c r="AD3" s="8">
        <v>1.474609375</v>
      </c>
      <c r="AE3" s="9">
        <v>1</v>
      </c>
    </row>
    <row r="4" spans="1:31" x14ac:dyDescent="0.25">
      <c r="A4" s="16">
        <v>3</v>
      </c>
      <c r="B4" s="6">
        <v>1.396484375</v>
      </c>
      <c r="C4" s="14">
        <v>0</v>
      </c>
      <c r="D4" s="14"/>
      <c r="E4" s="16">
        <v>17</v>
      </c>
      <c r="F4" s="6">
        <v>1.376953125</v>
      </c>
      <c r="G4" s="14">
        <v>1</v>
      </c>
      <c r="H4" s="14"/>
      <c r="I4" s="16">
        <v>16</v>
      </c>
      <c r="J4" s="6">
        <v>1.0546875</v>
      </c>
      <c r="K4" s="14">
        <v>2</v>
      </c>
      <c r="L4" s="14"/>
      <c r="M4" s="16">
        <v>12</v>
      </c>
      <c r="N4" s="6">
        <v>1.103515625</v>
      </c>
      <c r="O4" s="14">
        <v>3</v>
      </c>
      <c r="P4" s="14"/>
      <c r="Q4" s="19">
        <v>51</v>
      </c>
      <c r="R4" s="18">
        <v>1.2109375</v>
      </c>
      <c r="S4" s="9">
        <v>4</v>
      </c>
      <c r="T4" s="9"/>
      <c r="U4" s="10">
        <v>25</v>
      </c>
      <c r="V4" s="6">
        <v>0.830078125</v>
      </c>
      <c r="W4" s="9">
        <v>5</v>
      </c>
      <c r="X4" s="9"/>
      <c r="AC4" s="8">
        <v>0.849609375</v>
      </c>
      <c r="AD4" s="8">
        <v>1.26953125</v>
      </c>
      <c r="AE4" s="9">
        <v>2</v>
      </c>
    </row>
    <row r="5" spans="1:31" x14ac:dyDescent="0.25">
      <c r="A5" s="16">
        <v>8</v>
      </c>
      <c r="B5" s="6">
        <v>1.34765625</v>
      </c>
      <c r="C5" s="14">
        <v>0</v>
      </c>
      <c r="D5" s="14"/>
      <c r="E5" s="16">
        <v>26</v>
      </c>
      <c r="F5" s="6">
        <v>1.34765625</v>
      </c>
      <c r="G5" s="14">
        <v>1</v>
      </c>
      <c r="H5" s="14"/>
      <c r="I5" s="16">
        <v>18</v>
      </c>
      <c r="J5" s="6">
        <v>1.103515625</v>
      </c>
      <c r="K5" s="14">
        <v>2</v>
      </c>
      <c r="L5" s="14"/>
      <c r="M5" s="16">
        <v>32</v>
      </c>
      <c r="N5" s="6">
        <v>0.986328125</v>
      </c>
      <c r="O5" s="14">
        <v>3</v>
      </c>
      <c r="P5" s="14"/>
      <c r="Q5" s="10">
        <v>60</v>
      </c>
      <c r="R5" s="6">
        <v>0.78125</v>
      </c>
      <c r="S5" s="9">
        <v>4</v>
      </c>
      <c r="T5" s="9"/>
      <c r="U5" s="10">
        <v>50</v>
      </c>
      <c r="V5" s="6">
        <v>0.64453125</v>
      </c>
      <c r="W5" s="9">
        <v>5</v>
      </c>
      <c r="X5" s="9"/>
      <c r="AC5" s="8">
        <v>0.908203125</v>
      </c>
      <c r="AD5" s="8">
        <v>1.30859375</v>
      </c>
      <c r="AE5" s="9">
        <v>3</v>
      </c>
    </row>
    <row r="6" spans="1:31" x14ac:dyDescent="0.25">
      <c r="A6" s="16">
        <v>10</v>
      </c>
      <c r="B6" s="6">
        <v>1.298828125</v>
      </c>
      <c r="C6" s="14">
        <v>0</v>
      </c>
      <c r="D6" s="14"/>
      <c r="E6" s="16">
        <v>28</v>
      </c>
      <c r="F6" s="6">
        <v>1.435546875</v>
      </c>
      <c r="G6" s="14">
        <v>1</v>
      </c>
      <c r="H6" s="14"/>
      <c r="I6" s="16">
        <v>19</v>
      </c>
      <c r="J6" s="6">
        <v>1.171875</v>
      </c>
      <c r="K6" s="14">
        <v>2</v>
      </c>
      <c r="L6" s="14"/>
      <c r="M6" s="16">
        <v>33</v>
      </c>
      <c r="N6" s="6">
        <v>1.11328125</v>
      </c>
      <c r="O6" s="14">
        <v>3</v>
      </c>
      <c r="P6" s="14"/>
      <c r="Q6" s="10">
        <v>75</v>
      </c>
      <c r="R6" s="6">
        <v>0.869140625</v>
      </c>
      <c r="S6" s="9">
        <v>4</v>
      </c>
      <c r="T6" s="9"/>
      <c r="U6" s="10">
        <v>57</v>
      </c>
      <c r="V6" s="6">
        <v>0.673828125</v>
      </c>
      <c r="W6" s="9">
        <v>5</v>
      </c>
      <c r="X6" s="9"/>
      <c r="AC6" s="8">
        <v>0.78125</v>
      </c>
      <c r="AD6" s="8">
        <v>1.2109375</v>
      </c>
      <c r="AE6" s="9">
        <v>4</v>
      </c>
    </row>
    <row r="7" spans="1:31" x14ac:dyDescent="0.25">
      <c r="A7" s="16">
        <v>13</v>
      </c>
      <c r="B7" s="6">
        <v>1.50390625</v>
      </c>
      <c r="C7" s="14">
        <v>0</v>
      </c>
      <c r="D7" s="14"/>
      <c r="E7" s="16">
        <v>29</v>
      </c>
      <c r="F7" s="6">
        <v>1.376953125</v>
      </c>
      <c r="G7" s="14">
        <v>1</v>
      </c>
      <c r="H7" s="14"/>
      <c r="I7" s="16">
        <v>20</v>
      </c>
      <c r="J7" s="6">
        <v>0.849609375</v>
      </c>
      <c r="K7" s="14">
        <v>2</v>
      </c>
      <c r="L7" s="14"/>
      <c r="M7" s="16">
        <v>34</v>
      </c>
      <c r="N7" s="6">
        <v>1.025390625</v>
      </c>
      <c r="O7" s="14">
        <v>3</v>
      </c>
      <c r="P7" s="14"/>
      <c r="Q7" s="10">
        <v>84</v>
      </c>
      <c r="R7" s="6">
        <v>0.869140625</v>
      </c>
      <c r="S7" s="9">
        <v>4</v>
      </c>
      <c r="T7" s="9"/>
      <c r="U7" s="10">
        <v>58</v>
      </c>
      <c r="V7" s="6">
        <v>0.68359375</v>
      </c>
      <c r="W7" s="9">
        <v>5</v>
      </c>
      <c r="X7" s="9"/>
      <c r="AC7" s="8">
        <v>0.64453125</v>
      </c>
      <c r="AD7" s="8">
        <v>1.09375</v>
      </c>
      <c r="AE7" s="9">
        <v>5</v>
      </c>
    </row>
    <row r="8" spans="1:31" x14ac:dyDescent="0.25">
      <c r="A8" s="16">
        <v>21</v>
      </c>
      <c r="B8" s="6">
        <v>1.25</v>
      </c>
      <c r="C8" s="14">
        <v>0</v>
      </c>
      <c r="D8" s="14"/>
      <c r="E8" s="16">
        <v>30</v>
      </c>
      <c r="F8" s="6">
        <v>1.298828125</v>
      </c>
      <c r="G8" s="14">
        <v>1</v>
      </c>
      <c r="H8" s="14"/>
      <c r="I8" s="16">
        <v>56</v>
      </c>
      <c r="J8" s="6">
        <v>1.044921875</v>
      </c>
      <c r="K8" s="14">
        <v>2</v>
      </c>
      <c r="L8" s="14"/>
      <c r="M8" s="16">
        <v>35</v>
      </c>
      <c r="N8" s="6">
        <v>1.015625</v>
      </c>
      <c r="O8" s="14">
        <v>3</v>
      </c>
      <c r="P8" s="14"/>
      <c r="Q8" s="17" t="s">
        <v>2</v>
      </c>
      <c r="R8" s="5">
        <f>AVERAGE(R2:R7)</f>
        <v>0.88704427083333337</v>
      </c>
      <c r="U8" s="10">
        <v>59</v>
      </c>
      <c r="V8" s="6">
        <v>0.693359375</v>
      </c>
      <c r="W8" s="9">
        <v>5</v>
      </c>
      <c r="X8" s="9"/>
      <c r="AC8" s="8">
        <v>1.357421875</v>
      </c>
      <c r="AD8" s="8">
        <v>1.357421875</v>
      </c>
      <c r="AE8" s="9">
        <v>6</v>
      </c>
    </row>
    <row r="9" spans="1:31" x14ac:dyDescent="0.25">
      <c r="A9" s="16">
        <v>22</v>
      </c>
      <c r="B9" s="6">
        <v>1.23046875</v>
      </c>
      <c r="C9" s="14">
        <v>0</v>
      </c>
      <c r="D9" s="14"/>
      <c r="E9" s="16">
        <v>31</v>
      </c>
      <c r="F9" s="6">
        <v>1.259765625</v>
      </c>
      <c r="G9" s="14">
        <v>1</v>
      </c>
      <c r="H9" s="14"/>
      <c r="I9" s="16">
        <v>63</v>
      </c>
      <c r="J9" s="6">
        <v>1.025390625</v>
      </c>
      <c r="K9" s="14">
        <v>2</v>
      </c>
      <c r="L9" s="14"/>
      <c r="M9" s="16">
        <v>36</v>
      </c>
      <c r="N9" s="6">
        <v>1.044921875</v>
      </c>
      <c r="O9" s="14">
        <v>3</v>
      </c>
      <c r="P9" s="14"/>
      <c r="Q9" s="17" t="s">
        <v>4</v>
      </c>
      <c r="R9" s="11">
        <f>MAX(R2:R7)</f>
        <v>1.2109375</v>
      </c>
      <c r="U9" s="20">
        <v>64</v>
      </c>
      <c r="V9" s="21">
        <v>0.966796875</v>
      </c>
      <c r="W9" s="9">
        <v>5</v>
      </c>
      <c r="X9" s="9"/>
    </row>
    <row r="10" spans="1:31" x14ac:dyDescent="0.25">
      <c r="A10" s="16">
        <v>23</v>
      </c>
      <c r="B10" s="6">
        <v>1.220703125</v>
      </c>
      <c r="C10" s="14">
        <v>0</v>
      </c>
      <c r="D10" s="14"/>
      <c r="E10" s="16">
        <v>44</v>
      </c>
      <c r="F10" s="6">
        <v>1.455078125</v>
      </c>
      <c r="G10" s="14">
        <v>1</v>
      </c>
      <c r="H10" s="14"/>
      <c r="I10" s="16">
        <v>69</v>
      </c>
      <c r="J10" s="6">
        <v>1.26953125</v>
      </c>
      <c r="K10" s="14">
        <v>2</v>
      </c>
      <c r="L10" s="14"/>
      <c r="M10" s="16">
        <v>37</v>
      </c>
      <c r="N10" s="6">
        <v>1.005859375</v>
      </c>
      <c r="O10" s="14">
        <v>3</v>
      </c>
      <c r="P10" s="14"/>
      <c r="Q10" s="17" t="s">
        <v>3</v>
      </c>
      <c r="R10" s="11">
        <f>MIN(R2:R7)</f>
        <v>0.78125</v>
      </c>
      <c r="U10" s="20">
        <v>65</v>
      </c>
      <c r="V10" s="21">
        <v>0.91796875</v>
      </c>
      <c r="W10" s="9">
        <v>5</v>
      </c>
      <c r="X10" s="9"/>
    </row>
    <row r="11" spans="1:31" x14ac:dyDescent="0.25">
      <c r="A11" s="16">
        <v>27</v>
      </c>
      <c r="B11" s="6">
        <v>1.455078125</v>
      </c>
      <c r="C11" s="14">
        <v>0</v>
      </c>
      <c r="D11" s="14"/>
      <c r="E11" s="16">
        <v>67</v>
      </c>
      <c r="F11" s="6">
        <v>1.15234375</v>
      </c>
      <c r="G11" s="14">
        <v>1</v>
      </c>
      <c r="H11" s="14"/>
      <c r="I11" s="16">
        <v>70</v>
      </c>
      <c r="J11" s="6">
        <v>0.908203125</v>
      </c>
      <c r="K11" s="14">
        <v>2</v>
      </c>
      <c r="L11" s="14"/>
      <c r="M11" s="16">
        <v>38</v>
      </c>
      <c r="N11" s="6">
        <v>1.0546875</v>
      </c>
      <c r="O11" s="14">
        <v>3</v>
      </c>
      <c r="P11" s="14"/>
      <c r="Q11" s="17" t="s">
        <v>7</v>
      </c>
      <c r="R11" s="11">
        <f>MAX(R5:R7,R2:R3)</f>
        <v>0.869140625</v>
      </c>
      <c r="U11" s="20">
        <v>66</v>
      </c>
      <c r="V11" s="21">
        <v>0.87890625</v>
      </c>
      <c r="W11" s="9">
        <v>5</v>
      </c>
      <c r="X11" s="9"/>
    </row>
    <row r="12" spans="1:31" x14ac:dyDescent="0.25">
      <c r="A12" s="16">
        <v>40</v>
      </c>
      <c r="B12" s="6">
        <v>1.201171875</v>
      </c>
      <c r="C12" s="14">
        <v>0</v>
      </c>
      <c r="D12" s="14"/>
      <c r="E12" s="16">
        <v>68</v>
      </c>
      <c r="F12" s="6">
        <v>1.474609375</v>
      </c>
      <c r="G12" s="14">
        <v>1</v>
      </c>
      <c r="H12" s="14"/>
      <c r="I12" s="16">
        <v>78</v>
      </c>
      <c r="J12" s="6">
        <v>1.09375</v>
      </c>
      <c r="K12" s="14">
        <v>2</v>
      </c>
      <c r="L12" s="14"/>
      <c r="M12" s="16">
        <v>39</v>
      </c>
      <c r="N12" s="6">
        <v>1.064453125</v>
      </c>
      <c r="O12" s="14">
        <v>3</v>
      </c>
      <c r="P12" s="14"/>
      <c r="Q12" s="17" t="s">
        <v>8</v>
      </c>
      <c r="R12" s="11">
        <f>MIN(R5:R7,R2:R3)</f>
        <v>0.78125</v>
      </c>
      <c r="U12" s="10">
        <v>72</v>
      </c>
      <c r="V12" s="6">
        <v>0.703125</v>
      </c>
      <c r="W12" s="9">
        <v>5</v>
      </c>
      <c r="X12" s="9"/>
    </row>
    <row r="13" spans="1:31" x14ac:dyDescent="0.25">
      <c r="A13" s="16">
        <v>41</v>
      </c>
      <c r="B13" s="6">
        <v>1.19140625</v>
      </c>
      <c r="C13" s="14">
        <v>0</v>
      </c>
      <c r="D13" s="14"/>
      <c r="E13" s="17" t="s">
        <v>2</v>
      </c>
      <c r="F13" s="5">
        <f>AVERAGE(F2:F12)</f>
        <v>1.3707386363636365</v>
      </c>
      <c r="H13" s="15"/>
      <c r="I13" s="16">
        <v>82</v>
      </c>
      <c r="J13" s="6">
        <v>1.103515625</v>
      </c>
      <c r="K13" s="14">
        <v>2</v>
      </c>
      <c r="L13" s="14"/>
      <c r="M13" s="16">
        <v>52</v>
      </c>
      <c r="N13" s="6">
        <v>0.91796875</v>
      </c>
      <c r="O13" s="14">
        <v>3</v>
      </c>
      <c r="P13" s="14"/>
      <c r="U13" s="10">
        <v>73</v>
      </c>
      <c r="V13" s="6">
        <v>0.72265625</v>
      </c>
      <c r="W13" s="9">
        <v>5</v>
      </c>
      <c r="X13" s="9"/>
    </row>
    <row r="14" spans="1:31" x14ac:dyDescent="0.25">
      <c r="A14" s="16">
        <v>43</v>
      </c>
      <c r="B14" s="6">
        <v>1.259765625</v>
      </c>
      <c r="C14" s="14">
        <v>0</v>
      </c>
      <c r="D14" s="14"/>
      <c r="E14" s="17" t="s">
        <v>4</v>
      </c>
      <c r="F14" s="11">
        <f>MAX(F2:F12)</f>
        <v>1.474609375</v>
      </c>
      <c r="H14" s="15"/>
      <c r="I14" s="17" t="s">
        <v>2</v>
      </c>
      <c r="J14" s="5">
        <f>AVERAGE(J2:J13)</f>
        <v>1.0791015625</v>
      </c>
      <c r="L14" s="15"/>
      <c r="M14" s="16">
        <v>53</v>
      </c>
      <c r="N14" s="6">
        <v>0.908203125</v>
      </c>
      <c r="O14" s="14">
        <v>3</v>
      </c>
      <c r="P14" s="14"/>
      <c r="U14" s="19">
        <v>79</v>
      </c>
      <c r="V14" s="18">
        <v>1.09375</v>
      </c>
      <c r="W14" s="9">
        <v>5</v>
      </c>
      <c r="X14" s="9"/>
    </row>
    <row r="15" spans="1:31" x14ac:dyDescent="0.25">
      <c r="A15" s="16">
        <v>45</v>
      </c>
      <c r="B15" s="6">
        <v>1.484375</v>
      </c>
      <c r="C15" s="14">
        <v>0</v>
      </c>
      <c r="D15" s="14"/>
      <c r="E15" s="17" t="s">
        <v>3</v>
      </c>
      <c r="F15" s="11">
        <f>MIN(F2:F12)</f>
        <v>1.15234375</v>
      </c>
      <c r="H15" s="15"/>
      <c r="I15" s="17" t="s">
        <v>4</v>
      </c>
      <c r="J15" s="11">
        <f>MAX(J2:J13)</f>
        <v>1.26953125</v>
      </c>
      <c r="L15" s="15"/>
      <c r="M15" s="16">
        <v>54</v>
      </c>
      <c r="N15" s="6">
        <v>1.30859375</v>
      </c>
      <c r="O15" s="14">
        <v>3</v>
      </c>
      <c r="P15" s="14"/>
      <c r="U15" s="17" t="s">
        <v>2</v>
      </c>
      <c r="V15" s="5">
        <f>AVERAGE(V2:V14)</f>
        <v>0.81280048076923073</v>
      </c>
    </row>
    <row r="16" spans="1:31" x14ac:dyDescent="0.25">
      <c r="A16" s="16">
        <v>46</v>
      </c>
      <c r="B16" s="6">
        <v>1.50390625</v>
      </c>
      <c r="C16" s="14">
        <v>0</v>
      </c>
      <c r="D16" s="14"/>
      <c r="I16" s="17" t="s">
        <v>3</v>
      </c>
      <c r="J16" s="11">
        <f>MIN(J2:J13)</f>
        <v>0.849609375</v>
      </c>
      <c r="L16" s="15"/>
      <c r="M16" s="16">
        <v>61</v>
      </c>
      <c r="N16" s="6">
        <v>0.99609375</v>
      </c>
      <c r="O16" s="14">
        <v>3</v>
      </c>
      <c r="P16" s="14"/>
      <c r="U16" s="17" t="s">
        <v>4</v>
      </c>
      <c r="V16" s="11">
        <f>MAX(V2:V14)</f>
        <v>1.09375</v>
      </c>
    </row>
    <row r="17" spans="1:22" x14ac:dyDescent="0.25">
      <c r="A17" s="16">
        <v>47</v>
      </c>
      <c r="B17" s="6">
        <v>1.474609375</v>
      </c>
      <c r="C17" s="14">
        <v>0</v>
      </c>
      <c r="D17" s="14"/>
      <c r="M17" s="16">
        <v>62</v>
      </c>
      <c r="N17" s="6">
        <v>1.005859375</v>
      </c>
      <c r="O17" s="14">
        <v>3</v>
      </c>
      <c r="P17" s="14"/>
      <c r="U17" s="17" t="s">
        <v>3</v>
      </c>
      <c r="V17" s="11">
        <f>MIN(V2:V14)</f>
        <v>0.64453125</v>
      </c>
    </row>
    <row r="18" spans="1:22" x14ac:dyDescent="0.25">
      <c r="A18" s="16">
        <v>48</v>
      </c>
      <c r="B18" s="6">
        <v>1.513671875</v>
      </c>
      <c r="C18" s="14">
        <v>0</v>
      </c>
      <c r="D18" s="14"/>
      <c r="M18" s="16">
        <v>71</v>
      </c>
      <c r="N18" s="6">
        <v>1.083984375</v>
      </c>
      <c r="O18" s="14">
        <v>3</v>
      </c>
      <c r="P18" s="14"/>
      <c r="U18" s="17" t="s">
        <v>7</v>
      </c>
      <c r="V18" s="11">
        <f>MAX(V3:V13)</f>
        <v>0.966796875</v>
      </c>
    </row>
    <row r="19" spans="1:22" x14ac:dyDescent="0.25">
      <c r="A19" s="16">
        <v>49</v>
      </c>
      <c r="B19" s="6">
        <v>1.474609375</v>
      </c>
      <c r="C19" s="14">
        <v>0</v>
      </c>
      <c r="D19" s="14"/>
      <c r="M19" s="16">
        <v>74</v>
      </c>
      <c r="N19" s="6">
        <v>0.947265625</v>
      </c>
      <c r="O19" s="14">
        <v>3</v>
      </c>
      <c r="P19" s="14"/>
      <c r="U19" s="17" t="s">
        <v>8</v>
      </c>
      <c r="V19" s="11">
        <f>MIN(V3:V13)</f>
        <v>0.64453125</v>
      </c>
    </row>
    <row r="20" spans="1:22" x14ac:dyDescent="0.25">
      <c r="A20" s="16">
        <v>55</v>
      </c>
      <c r="B20" s="6">
        <v>1.201171875</v>
      </c>
      <c r="C20" s="14">
        <v>0</v>
      </c>
      <c r="D20" s="14"/>
      <c r="M20" s="17" t="s">
        <v>2</v>
      </c>
      <c r="N20" s="5">
        <f>AVERAGE(N2:N19)</f>
        <v>1.0286458333333333</v>
      </c>
      <c r="P20" s="15"/>
    </row>
    <row r="21" spans="1:22" x14ac:dyDescent="0.25">
      <c r="A21" s="16">
        <v>76</v>
      </c>
      <c r="B21" s="6">
        <v>1.2109375</v>
      </c>
      <c r="C21" s="14">
        <v>0</v>
      </c>
      <c r="D21" s="14"/>
      <c r="M21" s="17" t="s">
        <v>4</v>
      </c>
      <c r="N21" s="11">
        <f>MAX(N2:N19)</f>
        <v>1.30859375</v>
      </c>
      <c r="P21" s="15"/>
    </row>
    <row r="22" spans="1:22" x14ac:dyDescent="0.25">
      <c r="A22" s="16">
        <v>77</v>
      </c>
      <c r="B22" s="6">
        <v>1.474609375</v>
      </c>
      <c r="C22" s="14">
        <v>0</v>
      </c>
      <c r="D22" s="14"/>
      <c r="M22" s="17" t="s">
        <v>3</v>
      </c>
      <c r="N22" s="11">
        <f>MIN(N2:N19)</f>
        <v>0.908203125</v>
      </c>
      <c r="P22" s="15"/>
    </row>
    <row r="23" spans="1:22" x14ac:dyDescent="0.25">
      <c r="A23" s="16">
        <v>80</v>
      </c>
      <c r="B23" s="6">
        <v>1.357421875</v>
      </c>
      <c r="C23" s="14">
        <v>0</v>
      </c>
      <c r="D23" s="14"/>
    </row>
    <row r="24" spans="1:22" x14ac:dyDescent="0.25">
      <c r="A24" s="16">
        <v>81</v>
      </c>
      <c r="B24" s="6">
        <v>1.3671875</v>
      </c>
      <c r="C24" s="14">
        <v>0</v>
      </c>
      <c r="D24" s="14"/>
    </row>
    <row r="25" spans="1:22" x14ac:dyDescent="0.25">
      <c r="A25" s="16">
        <v>83</v>
      </c>
      <c r="B25" s="6">
        <v>1.328125</v>
      </c>
      <c r="C25" s="14">
        <v>0</v>
      </c>
      <c r="D25" s="14"/>
    </row>
    <row r="26" spans="1:22" x14ac:dyDescent="0.25">
      <c r="A26" s="17" t="s">
        <v>2</v>
      </c>
      <c r="B26" s="5">
        <f>AVERAGE(B2:B25)</f>
        <v>1.3627115885416667</v>
      </c>
      <c r="D26" s="14"/>
    </row>
    <row r="27" spans="1:22" x14ac:dyDescent="0.25">
      <c r="A27" s="17" t="s">
        <v>4</v>
      </c>
      <c r="B27" s="11">
        <f>MAX(B2:B25)</f>
        <v>1.6015625</v>
      </c>
      <c r="D27" s="14"/>
    </row>
    <row r="28" spans="1:22" x14ac:dyDescent="0.25">
      <c r="A28" s="17" t="s">
        <v>3</v>
      </c>
      <c r="B28" s="11">
        <f>MIN(B2:B25)</f>
        <v>1.19140625</v>
      </c>
      <c r="D28" s="14"/>
    </row>
    <row r="34" spans="9:10" x14ac:dyDescent="0.25">
      <c r="I34" s="8"/>
      <c r="J34" s="8"/>
    </row>
    <row r="35" spans="9:10" x14ac:dyDescent="0.25">
      <c r="I35" s="8"/>
      <c r="J35" s="8"/>
    </row>
  </sheetData>
  <sortState xmlns:xlrd2="http://schemas.microsoft.com/office/spreadsheetml/2017/richdata2" ref="A2:C87">
    <sortCondition ref="C2:C8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F370-2F31-478F-9C6B-85B4A4BFCB01}">
  <dimension ref="A1:Z40"/>
  <sheetViews>
    <sheetView tabSelected="1" zoomScale="70" zoomScaleNormal="70" workbookViewId="0">
      <selection activeCell="E33" sqref="E33"/>
    </sheetView>
  </sheetViews>
  <sheetFormatPr defaultRowHeight="13.8" x14ac:dyDescent="0.25"/>
  <cols>
    <col min="1" max="1" width="5.5546875" bestFit="1" customWidth="1"/>
    <col min="2" max="2" width="10.109375" bestFit="1" customWidth="1"/>
    <col min="3" max="3" width="31" bestFit="1" customWidth="1"/>
    <col min="4" max="5" width="10.88671875" bestFit="1" customWidth="1"/>
    <col min="6" max="6" width="13.88671875" bestFit="1" customWidth="1"/>
    <col min="7" max="8" width="9.21875" bestFit="1" customWidth="1"/>
    <col min="9" max="9" width="7.6640625" bestFit="1" customWidth="1"/>
    <col min="10" max="11" width="10.44140625" bestFit="1" customWidth="1"/>
    <col min="12" max="12" width="13.5546875" bestFit="1" customWidth="1"/>
    <col min="13" max="14" width="11.44140625" bestFit="1" customWidth="1"/>
    <col min="15" max="15" width="14.44140625" bestFit="1" customWidth="1"/>
    <col min="16" max="16" width="6.6640625" bestFit="1" customWidth="1"/>
    <col min="17" max="17" width="7.6640625" bestFit="1" customWidth="1"/>
    <col min="18" max="18" width="8.109375" bestFit="1" customWidth="1"/>
    <col min="19" max="19" width="11.109375" bestFit="1" customWidth="1"/>
    <col min="20" max="21" width="6.6640625" bestFit="1" customWidth="1"/>
    <col min="22" max="22" width="8.44140625" bestFit="1" customWidth="1"/>
    <col min="23" max="23" width="6.6640625" bestFit="1" customWidth="1"/>
    <col min="24" max="24" width="11.77734375" bestFit="1" customWidth="1"/>
    <col min="25" max="25" width="7.5546875" style="54" bestFit="1" customWidth="1"/>
    <col min="26" max="26" width="5.77734375" bestFit="1" customWidth="1"/>
  </cols>
  <sheetData>
    <row r="1" spans="1:26" x14ac:dyDescent="0.25">
      <c r="A1" s="72" t="s">
        <v>103</v>
      </c>
      <c r="B1" s="72" t="s">
        <v>104</v>
      </c>
      <c r="C1" s="72" t="s">
        <v>105</v>
      </c>
      <c r="D1" s="39">
        <v>8</v>
      </c>
      <c r="E1" s="39">
        <v>9</v>
      </c>
      <c r="F1" s="39">
        <v>11</v>
      </c>
      <c r="G1" s="39">
        <v>15</v>
      </c>
      <c r="H1" s="39">
        <v>16</v>
      </c>
      <c r="I1" s="39">
        <v>18</v>
      </c>
      <c r="J1" s="39">
        <v>19</v>
      </c>
      <c r="K1" s="39">
        <v>21</v>
      </c>
      <c r="L1" s="39">
        <v>22</v>
      </c>
      <c r="M1" s="39">
        <v>23</v>
      </c>
      <c r="N1" s="39">
        <v>24</v>
      </c>
      <c r="O1" s="39">
        <v>25</v>
      </c>
      <c r="P1" s="39">
        <v>26</v>
      </c>
      <c r="Q1" s="39">
        <v>27</v>
      </c>
      <c r="R1" s="39">
        <v>29</v>
      </c>
      <c r="S1" s="39">
        <v>31</v>
      </c>
      <c r="T1" s="39">
        <v>34</v>
      </c>
      <c r="U1" s="39">
        <v>35</v>
      </c>
      <c r="V1" s="39">
        <v>36</v>
      </c>
      <c r="W1" s="39">
        <v>37</v>
      </c>
      <c r="X1" s="39">
        <v>40</v>
      </c>
      <c r="Y1" s="73" t="s">
        <v>5</v>
      </c>
      <c r="Z1" s="72" t="s">
        <v>1</v>
      </c>
    </row>
    <row r="2" spans="1:26" x14ac:dyDescent="0.25">
      <c r="A2" s="72"/>
      <c r="B2" s="72"/>
      <c r="C2" s="72"/>
      <c r="D2" s="38" t="s">
        <v>11</v>
      </c>
      <c r="E2" s="38" t="s">
        <v>12</v>
      </c>
      <c r="F2" s="38" t="s">
        <v>13</v>
      </c>
      <c r="G2" s="38" t="s">
        <v>14</v>
      </c>
      <c r="H2" s="38" t="s">
        <v>15</v>
      </c>
      <c r="I2" s="38" t="s">
        <v>16</v>
      </c>
      <c r="J2" s="38" t="s">
        <v>17</v>
      </c>
      <c r="K2" s="38" t="s">
        <v>18</v>
      </c>
      <c r="L2" s="38" t="s">
        <v>19</v>
      </c>
      <c r="M2" s="38" t="s">
        <v>20</v>
      </c>
      <c r="N2" s="38" t="s">
        <v>21</v>
      </c>
      <c r="O2" s="38" t="s">
        <v>22</v>
      </c>
      <c r="P2" s="38" t="s">
        <v>23</v>
      </c>
      <c r="Q2" s="38" t="s">
        <v>24</v>
      </c>
      <c r="R2" s="38" t="s">
        <v>25</v>
      </c>
      <c r="S2" s="38" t="s">
        <v>26</v>
      </c>
      <c r="T2" s="38" t="s">
        <v>27</v>
      </c>
      <c r="U2" s="38" t="s">
        <v>28</v>
      </c>
      <c r="V2" s="38" t="s">
        <v>29</v>
      </c>
      <c r="W2" s="38" t="s">
        <v>30</v>
      </c>
      <c r="X2" s="38" t="s">
        <v>101</v>
      </c>
      <c r="Y2" s="73"/>
      <c r="Z2" s="72"/>
    </row>
    <row r="3" spans="1:26" x14ac:dyDescent="0.25">
      <c r="A3" s="50">
        <v>4</v>
      </c>
      <c r="B3" s="50">
        <v>154072</v>
      </c>
      <c r="C3" s="50" t="s">
        <v>35</v>
      </c>
      <c r="D3" s="38">
        <v>1.3129999999999999</v>
      </c>
      <c r="E3" s="38">
        <v>0.67500000000000004</v>
      </c>
      <c r="F3" s="38">
        <v>0.84199999999999997</v>
      </c>
      <c r="G3" s="38">
        <v>1</v>
      </c>
      <c r="H3" s="38">
        <v>0</v>
      </c>
      <c r="I3" s="38">
        <v>0</v>
      </c>
      <c r="J3" s="38">
        <v>2.19</v>
      </c>
      <c r="K3" s="38">
        <v>0</v>
      </c>
      <c r="L3" s="38">
        <v>0.31</v>
      </c>
      <c r="M3" s="38">
        <v>5</v>
      </c>
      <c r="N3" s="38">
        <v>0</v>
      </c>
      <c r="O3" s="38">
        <v>5</v>
      </c>
      <c r="P3" s="38">
        <v>8.766</v>
      </c>
      <c r="Q3" s="38">
        <v>22.702999999999999</v>
      </c>
      <c r="R3" s="38">
        <v>11.47</v>
      </c>
      <c r="S3" s="38">
        <v>17.638999999999999</v>
      </c>
      <c r="T3" s="38">
        <v>2.2650999999999999</v>
      </c>
      <c r="U3" s="38">
        <v>2.2054999999999998</v>
      </c>
      <c r="V3" s="38">
        <v>2.2054999999999998</v>
      </c>
      <c r="W3" s="38">
        <v>0.97299999999999998</v>
      </c>
      <c r="X3" s="38">
        <v>0</v>
      </c>
      <c r="Y3" s="58">
        <v>1.0840000000000001</v>
      </c>
      <c r="Z3" s="49">
        <v>1</v>
      </c>
    </row>
    <row r="4" spans="1:26" x14ac:dyDescent="0.25">
      <c r="A4" s="50">
        <v>5</v>
      </c>
      <c r="B4" s="50">
        <v>15545</v>
      </c>
      <c r="C4" s="50" t="s">
        <v>36</v>
      </c>
      <c r="D4" s="38">
        <v>1.33</v>
      </c>
      <c r="E4" s="38">
        <v>0.86</v>
      </c>
      <c r="F4" s="38">
        <v>0.86</v>
      </c>
      <c r="G4" s="38">
        <v>1</v>
      </c>
      <c r="H4" s="38">
        <v>0</v>
      </c>
      <c r="I4" s="38">
        <v>0</v>
      </c>
      <c r="J4" s="38">
        <v>1.9</v>
      </c>
      <c r="K4" s="38">
        <v>0</v>
      </c>
      <c r="L4" s="38">
        <v>0.4</v>
      </c>
      <c r="M4" s="38">
        <v>4</v>
      </c>
      <c r="N4" s="38">
        <v>0</v>
      </c>
      <c r="O4" s="38">
        <v>4</v>
      </c>
      <c r="P4" s="38">
        <v>9.1980000000000004</v>
      </c>
      <c r="Q4" s="38">
        <v>22.21</v>
      </c>
      <c r="R4" s="38">
        <v>11.868</v>
      </c>
      <c r="S4" s="38">
        <v>17.25</v>
      </c>
      <c r="T4" s="38">
        <v>2.1852999999999998</v>
      </c>
      <c r="U4" s="38">
        <v>2.2181000000000002</v>
      </c>
      <c r="V4" s="38">
        <v>2.1852999999999998</v>
      </c>
      <c r="W4" s="38">
        <v>0.96530000000000005</v>
      </c>
      <c r="X4" s="38">
        <v>0</v>
      </c>
      <c r="Y4" s="58">
        <v>0.91800000000000004</v>
      </c>
      <c r="Z4" s="49">
        <v>1</v>
      </c>
    </row>
    <row r="5" spans="1:26" x14ac:dyDescent="0.25">
      <c r="A5" s="50">
        <v>6</v>
      </c>
      <c r="B5" s="50">
        <v>15546</v>
      </c>
      <c r="C5" s="50" t="s">
        <v>36</v>
      </c>
      <c r="D5" s="38">
        <v>1.33</v>
      </c>
      <c r="E5" s="38">
        <v>0.86</v>
      </c>
      <c r="F5" s="38">
        <v>0.86</v>
      </c>
      <c r="G5" s="38">
        <v>1</v>
      </c>
      <c r="H5" s="38">
        <v>0</v>
      </c>
      <c r="I5" s="38">
        <v>0</v>
      </c>
      <c r="J5" s="38">
        <v>1.9</v>
      </c>
      <c r="K5" s="38">
        <v>0</v>
      </c>
      <c r="L5" s="38">
        <v>0.4</v>
      </c>
      <c r="M5" s="38">
        <v>4</v>
      </c>
      <c r="N5" s="38">
        <v>0</v>
      </c>
      <c r="O5" s="38">
        <v>4</v>
      </c>
      <c r="P5" s="38">
        <v>9.1989999999999998</v>
      </c>
      <c r="Q5" s="38">
        <v>22.47</v>
      </c>
      <c r="R5" s="38">
        <v>10.49</v>
      </c>
      <c r="S5" s="38">
        <v>17.789000000000001</v>
      </c>
      <c r="T5" s="38">
        <v>2.2355</v>
      </c>
      <c r="U5" s="38">
        <v>2.3582000000000001</v>
      </c>
      <c r="V5" s="38">
        <v>2.2355</v>
      </c>
      <c r="W5" s="38">
        <v>1.0155000000000001</v>
      </c>
      <c r="X5" s="38">
        <v>0</v>
      </c>
      <c r="Y5" s="58">
        <v>0.79100000000000004</v>
      </c>
      <c r="Z5" s="49">
        <v>1</v>
      </c>
    </row>
    <row r="6" spans="1:26" x14ac:dyDescent="0.25">
      <c r="A6" s="50">
        <v>7</v>
      </c>
      <c r="B6" s="50">
        <v>15547</v>
      </c>
      <c r="C6" s="50" t="s">
        <v>36</v>
      </c>
      <c r="D6" s="38">
        <v>1.33</v>
      </c>
      <c r="E6" s="38">
        <v>0.86</v>
      </c>
      <c r="F6" s="38">
        <v>0.86</v>
      </c>
      <c r="G6" s="38">
        <v>1</v>
      </c>
      <c r="H6" s="38">
        <v>0</v>
      </c>
      <c r="I6" s="38">
        <v>0</v>
      </c>
      <c r="J6" s="38">
        <v>1.9</v>
      </c>
      <c r="K6" s="38">
        <v>0</v>
      </c>
      <c r="L6" s="38">
        <v>0.4</v>
      </c>
      <c r="M6" s="38">
        <v>4</v>
      </c>
      <c r="N6" s="38">
        <v>0</v>
      </c>
      <c r="O6" s="38">
        <v>4</v>
      </c>
      <c r="P6" s="38">
        <v>9.1989999999999998</v>
      </c>
      <c r="Q6" s="38">
        <v>22.706</v>
      </c>
      <c r="R6" s="38">
        <v>11.984</v>
      </c>
      <c r="S6" s="38">
        <v>18.481000000000002</v>
      </c>
      <c r="T6" s="38">
        <v>2.2791999999999999</v>
      </c>
      <c r="U6" s="38">
        <v>2.2484000000000002</v>
      </c>
      <c r="V6" s="38">
        <v>2.2484000000000002</v>
      </c>
      <c r="W6" s="38">
        <v>1.0281</v>
      </c>
      <c r="X6" s="38">
        <v>0</v>
      </c>
      <c r="Y6" s="58">
        <v>0.80079999999999996</v>
      </c>
      <c r="Z6" s="49">
        <v>1</v>
      </c>
    </row>
    <row r="7" spans="1:26" x14ac:dyDescent="0.25">
      <c r="A7" s="50">
        <v>11</v>
      </c>
      <c r="B7" s="50">
        <v>172806</v>
      </c>
      <c r="C7" s="50" t="s">
        <v>39</v>
      </c>
      <c r="D7" s="38">
        <v>1.32</v>
      </c>
      <c r="E7" s="38">
        <v>0.86</v>
      </c>
      <c r="F7" s="38">
        <v>0.86</v>
      </c>
      <c r="G7" s="38">
        <v>1</v>
      </c>
      <c r="H7" s="38">
        <v>0</v>
      </c>
      <c r="I7" s="38">
        <v>0</v>
      </c>
      <c r="J7" s="38">
        <v>2.19</v>
      </c>
      <c r="K7" s="38">
        <v>0</v>
      </c>
      <c r="L7" s="38">
        <v>0.31</v>
      </c>
      <c r="M7" s="38">
        <v>5</v>
      </c>
      <c r="N7" s="38">
        <v>0</v>
      </c>
      <c r="O7" s="38">
        <v>5</v>
      </c>
      <c r="P7" s="38">
        <v>8.9090000000000007</v>
      </c>
      <c r="Q7" s="38">
        <v>22.254999999999999</v>
      </c>
      <c r="R7" s="38">
        <v>11.837</v>
      </c>
      <c r="S7" s="38">
        <v>18.170999999999999</v>
      </c>
      <c r="T7" s="38">
        <v>2.2565</v>
      </c>
      <c r="U7" s="38">
        <v>2.1968999999999999</v>
      </c>
      <c r="V7" s="38">
        <v>2.1968999999999999</v>
      </c>
      <c r="W7" s="38">
        <v>0.97870000000000001</v>
      </c>
      <c r="X7" s="38">
        <v>0</v>
      </c>
      <c r="Y7" s="58">
        <v>1.0156000000000001</v>
      </c>
      <c r="Z7" s="49">
        <v>1</v>
      </c>
    </row>
    <row r="8" spans="1:26" x14ac:dyDescent="0.25">
      <c r="A8" s="50">
        <v>12</v>
      </c>
      <c r="B8" s="50">
        <v>172807</v>
      </c>
      <c r="C8" s="50" t="s">
        <v>40</v>
      </c>
      <c r="D8" s="38">
        <v>1.597</v>
      </c>
      <c r="E8" s="38">
        <v>0.83</v>
      </c>
      <c r="F8" s="38">
        <v>0.84499999999999997</v>
      </c>
      <c r="G8" s="38">
        <v>1</v>
      </c>
      <c r="H8" s="38">
        <v>0</v>
      </c>
      <c r="I8" s="38">
        <v>0</v>
      </c>
      <c r="J8" s="38">
        <v>2.19</v>
      </c>
      <c r="K8" s="38">
        <v>0</v>
      </c>
      <c r="L8" s="38">
        <v>0.31</v>
      </c>
      <c r="M8" s="38">
        <v>5</v>
      </c>
      <c r="N8" s="38">
        <v>0</v>
      </c>
      <c r="O8" s="38">
        <v>5</v>
      </c>
      <c r="P8" s="38">
        <v>8.891</v>
      </c>
      <c r="Q8" s="38">
        <v>22.225000000000001</v>
      </c>
      <c r="R8" s="38">
        <v>11.872999999999999</v>
      </c>
      <c r="S8" s="38">
        <v>17.579000000000001</v>
      </c>
      <c r="T8" s="38">
        <v>2.2277999999999998</v>
      </c>
      <c r="U8" s="38">
        <v>2.1812</v>
      </c>
      <c r="V8" s="38">
        <v>2.1812</v>
      </c>
      <c r="W8" s="38">
        <v>0.96330000000000005</v>
      </c>
      <c r="X8" s="38">
        <v>0</v>
      </c>
      <c r="Y8" s="58">
        <v>1.1034999999999999</v>
      </c>
      <c r="Z8" s="49">
        <v>1</v>
      </c>
    </row>
    <row r="9" spans="1:26" x14ac:dyDescent="0.25">
      <c r="A9" s="50">
        <v>16</v>
      </c>
      <c r="B9" s="50">
        <v>193217</v>
      </c>
      <c r="C9" s="50" t="s">
        <v>44</v>
      </c>
      <c r="D9" s="38">
        <v>1.33</v>
      </c>
      <c r="E9" s="38">
        <v>0.86</v>
      </c>
      <c r="F9" s="38">
        <v>0.86</v>
      </c>
      <c r="G9" s="38">
        <v>1</v>
      </c>
      <c r="H9" s="38">
        <v>0</v>
      </c>
      <c r="I9" s="38">
        <v>0</v>
      </c>
      <c r="J9" s="38">
        <v>2.19</v>
      </c>
      <c r="K9" s="38">
        <v>0</v>
      </c>
      <c r="L9" s="38">
        <v>0.31</v>
      </c>
      <c r="M9" s="38">
        <v>5</v>
      </c>
      <c r="N9" s="38">
        <v>0</v>
      </c>
      <c r="O9" s="38">
        <v>5</v>
      </c>
      <c r="P9" s="38">
        <v>8.7989999999999995</v>
      </c>
      <c r="Q9" s="38">
        <v>22.741</v>
      </c>
      <c r="R9" s="38">
        <v>11.284000000000001</v>
      </c>
      <c r="S9" s="38">
        <v>17.391999999999999</v>
      </c>
      <c r="T9" s="38">
        <v>2.2706</v>
      </c>
      <c r="U9" s="38">
        <v>2.2164999999999999</v>
      </c>
      <c r="V9" s="38">
        <v>2.2164999999999999</v>
      </c>
      <c r="W9" s="38">
        <v>0.999</v>
      </c>
      <c r="X9" s="38">
        <v>0</v>
      </c>
      <c r="Y9" s="58">
        <v>1.0547</v>
      </c>
      <c r="Z9" s="49">
        <v>1</v>
      </c>
    </row>
    <row r="10" spans="1:26" x14ac:dyDescent="0.25">
      <c r="A10" s="50">
        <v>20</v>
      </c>
      <c r="B10" s="50">
        <v>201955</v>
      </c>
      <c r="C10" s="50" t="s">
        <v>48</v>
      </c>
      <c r="D10" s="38">
        <v>1.421</v>
      </c>
      <c r="E10" s="38">
        <v>0.86</v>
      </c>
      <c r="F10" s="38">
        <v>0.86</v>
      </c>
      <c r="G10" s="38">
        <v>1</v>
      </c>
      <c r="H10" s="38">
        <v>0</v>
      </c>
      <c r="I10" s="38">
        <v>0</v>
      </c>
      <c r="J10" s="38">
        <v>2.19</v>
      </c>
      <c r="K10" s="38">
        <v>0</v>
      </c>
      <c r="L10" s="38">
        <v>0.31</v>
      </c>
      <c r="M10" s="38">
        <v>5</v>
      </c>
      <c r="N10" s="38">
        <v>0</v>
      </c>
      <c r="O10" s="38">
        <v>5</v>
      </c>
      <c r="P10" s="38">
        <v>8.8130000000000006</v>
      </c>
      <c r="Q10" s="38">
        <v>22.8</v>
      </c>
      <c r="R10" s="38">
        <v>11.510999999999999</v>
      </c>
      <c r="S10" s="38">
        <v>19.47</v>
      </c>
      <c r="T10" s="38">
        <v>2.3671000000000002</v>
      </c>
      <c r="U10" s="38">
        <v>2.2528000000000001</v>
      </c>
      <c r="V10" s="38">
        <v>2.2528000000000001</v>
      </c>
      <c r="W10" s="38">
        <v>1.0202</v>
      </c>
      <c r="X10" s="38">
        <v>0</v>
      </c>
      <c r="Y10" s="58">
        <v>0.84960000000000002</v>
      </c>
      <c r="Z10" s="49">
        <v>1</v>
      </c>
    </row>
    <row r="11" spans="1:26" x14ac:dyDescent="0.25">
      <c r="A11" s="50">
        <v>32</v>
      </c>
      <c r="B11" s="50">
        <v>20740</v>
      </c>
      <c r="C11" s="50" t="s">
        <v>55</v>
      </c>
      <c r="D11" s="38">
        <v>1.36</v>
      </c>
      <c r="E11" s="38">
        <v>0.88500000000000001</v>
      </c>
      <c r="F11" s="38">
        <v>0.88500000000000001</v>
      </c>
      <c r="G11" s="38">
        <v>1</v>
      </c>
      <c r="H11" s="38">
        <v>0</v>
      </c>
      <c r="I11" s="38">
        <v>0</v>
      </c>
      <c r="J11" s="38">
        <v>2.19</v>
      </c>
      <c r="K11" s="38">
        <v>0</v>
      </c>
      <c r="L11" s="38">
        <v>0.31</v>
      </c>
      <c r="M11" s="38">
        <v>5</v>
      </c>
      <c r="N11" s="38">
        <v>0</v>
      </c>
      <c r="O11" s="38">
        <v>5</v>
      </c>
      <c r="P11" s="38">
        <v>8.9309999999999992</v>
      </c>
      <c r="Q11" s="38">
        <v>22.326000000000001</v>
      </c>
      <c r="R11" s="38">
        <v>11.896000000000001</v>
      </c>
      <c r="S11" s="38">
        <v>18.422000000000001</v>
      </c>
      <c r="T11" s="38">
        <v>2.2711999999999999</v>
      </c>
      <c r="U11" s="38">
        <v>2.2090999999999998</v>
      </c>
      <c r="V11" s="38">
        <v>2.2090999999999998</v>
      </c>
      <c r="W11" s="38">
        <v>0.99160000000000004</v>
      </c>
      <c r="X11" s="38">
        <v>0</v>
      </c>
      <c r="Y11" s="58">
        <v>0.98629999999999995</v>
      </c>
      <c r="Z11" s="49">
        <v>1</v>
      </c>
    </row>
    <row r="12" spans="1:26" x14ac:dyDescent="0.25">
      <c r="A12" s="50">
        <v>52</v>
      </c>
      <c r="B12" s="50">
        <v>38055</v>
      </c>
      <c r="C12" s="50" t="s">
        <v>36</v>
      </c>
      <c r="D12" s="38">
        <v>1.33</v>
      </c>
      <c r="E12" s="38">
        <v>0.86</v>
      </c>
      <c r="F12" s="38">
        <v>0.86</v>
      </c>
      <c r="G12" s="38">
        <v>1</v>
      </c>
      <c r="H12" s="38">
        <v>0</v>
      </c>
      <c r="I12" s="38">
        <v>0</v>
      </c>
      <c r="J12" s="38">
        <v>1.9</v>
      </c>
      <c r="K12" s="38">
        <v>0</v>
      </c>
      <c r="L12" s="38">
        <v>0.4</v>
      </c>
      <c r="M12" s="38">
        <v>4</v>
      </c>
      <c r="N12" s="38">
        <v>0</v>
      </c>
      <c r="O12" s="38">
        <v>4</v>
      </c>
      <c r="P12" s="38">
        <v>9.1859999999999999</v>
      </c>
      <c r="Q12" s="38">
        <v>22.186</v>
      </c>
      <c r="R12" s="38">
        <v>11.807</v>
      </c>
      <c r="S12" s="38">
        <v>17.222000000000001</v>
      </c>
      <c r="T12" s="38">
        <v>2.1844999999999999</v>
      </c>
      <c r="U12" s="38">
        <v>2.2168999999999999</v>
      </c>
      <c r="V12" s="38">
        <v>2.1844999999999999</v>
      </c>
      <c r="W12" s="38">
        <v>0.96450000000000002</v>
      </c>
      <c r="X12" s="38">
        <v>0</v>
      </c>
      <c r="Y12" s="58">
        <v>0.91800000000000004</v>
      </c>
      <c r="Z12" s="49">
        <v>1</v>
      </c>
    </row>
    <row r="13" spans="1:26" x14ac:dyDescent="0.25">
      <c r="A13" s="50">
        <v>53</v>
      </c>
      <c r="B13" s="50">
        <v>38056</v>
      </c>
      <c r="C13" s="50" t="s">
        <v>36</v>
      </c>
      <c r="D13" s="38">
        <v>1.33</v>
      </c>
      <c r="E13" s="38">
        <v>0.86</v>
      </c>
      <c r="F13" s="38">
        <v>0.86</v>
      </c>
      <c r="G13" s="38">
        <v>1</v>
      </c>
      <c r="H13" s="38">
        <v>0</v>
      </c>
      <c r="I13" s="38">
        <v>0</v>
      </c>
      <c r="J13" s="38">
        <v>1.9</v>
      </c>
      <c r="K13" s="38">
        <v>0</v>
      </c>
      <c r="L13" s="38">
        <v>0.4</v>
      </c>
      <c r="M13" s="38">
        <v>4</v>
      </c>
      <c r="N13" s="38">
        <v>0</v>
      </c>
      <c r="O13" s="38">
        <v>4</v>
      </c>
      <c r="P13" s="38">
        <v>9.1929999999999996</v>
      </c>
      <c r="Q13" s="38">
        <v>22.289000000000001</v>
      </c>
      <c r="R13" s="38">
        <v>11.858000000000001</v>
      </c>
      <c r="S13" s="38">
        <v>17.443999999999999</v>
      </c>
      <c r="T13" s="38">
        <v>2.2014</v>
      </c>
      <c r="U13" s="38">
        <v>2.2210000000000001</v>
      </c>
      <c r="V13" s="38">
        <v>2.2014</v>
      </c>
      <c r="W13" s="38">
        <v>0.98140000000000005</v>
      </c>
      <c r="X13" s="38">
        <v>0</v>
      </c>
      <c r="Y13" s="58">
        <v>0.90820000000000001</v>
      </c>
      <c r="Z13" s="49">
        <v>1</v>
      </c>
    </row>
    <row r="14" spans="1:26" x14ac:dyDescent="0.25">
      <c r="A14" s="50">
        <v>56</v>
      </c>
      <c r="B14" s="50">
        <v>467</v>
      </c>
      <c r="C14" s="50" t="s">
        <v>44</v>
      </c>
      <c r="D14" s="38">
        <v>1.33</v>
      </c>
      <c r="E14" s="38">
        <v>0.86</v>
      </c>
      <c r="F14" s="38">
        <v>0.86</v>
      </c>
      <c r="G14" s="38">
        <v>1</v>
      </c>
      <c r="H14" s="38">
        <v>0</v>
      </c>
      <c r="I14" s="38">
        <v>0</v>
      </c>
      <c r="J14" s="38">
        <v>2.19</v>
      </c>
      <c r="K14" s="38">
        <v>0</v>
      </c>
      <c r="L14" s="38">
        <v>0.31</v>
      </c>
      <c r="M14" s="38">
        <v>5</v>
      </c>
      <c r="N14" s="38">
        <v>0</v>
      </c>
      <c r="O14" s="38">
        <v>5</v>
      </c>
      <c r="P14" s="38">
        <v>8.8149999999999995</v>
      </c>
      <c r="Q14" s="38">
        <v>22.745999999999999</v>
      </c>
      <c r="R14" s="38">
        <v>11.516</v>
      </c>
      <c r="S14" s="38">
        <v>17.466999999999999</v>
      </c>
      <c r="T14" s="38">
        <v>2.2654000000000001</v>
      </c>
      <c r="U14" s="38">
        <v>2.2176999999999998</v>
      </c>
      <c r="V14" s="38">
        <v>2.2176999999999998</v>
      </c>
      <c r="W14" s="38">
        <v>1.0002</v>
      </c>
      <c r="X14" s="38">
        <v>0</v>
      </c>
      <c r="Y14" s="58">
        <v>1.0448999999999999</v>
      </c>
      <c r="Z14" s="49">
        <v>1</v>
      </c>
    </row>
    <row r="15" spans="1:26" x14ac:dyDescent="0.25">
      <c r="A15" s="50">
        <v>61</v>
      </c>
      <c r="B15" s="50">
        <v>65407</v>
      </c>
      <c r="C15" s="50" t="s">
        <v>80</v>
      </c>
      <c r="D15" s="38">
        <v>1.36</v>
      </c>
      <c r="E15" s="38">
        <v>0.88500000000000001</v>
      </c>
      <c r="F15" s="38">
        <v>0.88500000000000001</v>
      </c>
      <c r="G15" s="38">
        <v>1</v>
      </c>
      <c r="H15" s="38">
        <v>0</v>
      </c>
      <c r="I15" s="38">
        <v>0</v>
      </c>
      <c r="J15" s="38">
        <v>2.19</v>
      </c>
      <c r="K15" s="38">
        <v>0</v>
      </c>
      <c r="L15" s="38">
        <v>0.31</v>
      </c>
      <c r="M15" s="38">
        <v>5</v>
      </c>
      <c r="N15" s="38">
        <v>0</v>
      </c>
      <c r="O15" s="38">
        <v>5</v>
      </c>
      <c r="P15" s="38">
        <v>8.9269999999999996</v>
      </c>
      <c r="Q15" s="38">
        <v>22.276</v>
      </c>
      <c r="R15" s="38">
        <v>11.891999999999999</v>
      </c>
      <c r="S15" s="38">
        <v>18.236999999999998</v>
      </c>
      <c r="T15" s="38">
        <v>2.2603</v>
      </c>
      <c r="U15" s="38">
        <v>2.2071999999999998</v>
      </c>
      <c r="V15" s="38">
        <v>2.2071999999999998</v>
      </c>
      <c r="W15" s="38">
        <v>0.98970000000000002</v>
      </c>
      <c r="X15" s="38">
        <v>0</v>
      </c>
      <c r="Y15" s="58">
        <v>0.99609999999999999</v>
      </c>
      <c r="Z15" s="49">
        <v>1</v>
      </c>
    </row>
    <row r="16" spans="1:26" x14ac:dyDescent="0.25">
      <c r="A16" s="50">
        <v>62</v>
      </c>
      <c r="B16" s="50">
        <v>65408</v>
      </c>
      <c r="C16" s="50" t="s">
        <v>81</v>
      </c>
      <c r="D16" s="38">
        <v>1.36</v>
      </c>
      <c r="E16" s="38">
        <v>0.88500000000000001</v>
      </c>
      <c r="F16" s="38">
        <v>0.88500000000000001</v>
      </c>
      <c r="G16" s="38">
        <v>1</v>
      </c>
      <c r="H16" s="38">
        <v>0</v>
      </c>
      <c r="I16" s="38">
        <v>0</v>
      </c>
      <c r="J16" s="38">
        <v>2.19</v>
      </c>
      <c r="K16" s="38">
        <v>0</v>
      </c>
      <c r="L16" s="38">
        <v>0.31</v>
      </c>
      <c r="M16" s="38">
        <v>5</v>
      </c>
      <c r="N16" s="38">
        <v>0</v>
      </c>
      <c r="O16" s="38">
        <v>5</v>
      </c>
      <c r="P16" s="38">
        <v>8.9499999999999993</v>
      </c>
      <c r="Q16" s="38">
        <v>22.23</v>
      </c>
      <c r="R16" s="38">
        <v>11.988</v>
      </c>
      <c r="S16" s="38">
        <v>18.199000000000002</v>
      </c>
      <c r="T16" s="38">
        <v>2.2519999999999998</v>
      </c>
      <c r="U16" s="38">
        <v>2.2059000000000002</v>
      </c>
      <c r="V16" s="38">
        <v>2.2059000000000002</v>
      </c>
      <c r="W16" s="38">
        <v>0.98839999999999995</v>
      </c>
      <c r="X16" s="38">
        <v>0</v>
      </c>
      <c r="Y16" s="58">
        <v>1.0059</v>
      </c>
      <c r="Z16" s="49">
        <v>1</v>
      </c>
    </row>
    <row r="17" spans="1:26" x14ac:dyDescent="0.25">
      <c r="A17" s="50">
        <v>71</v>
      </c>
      <c r="B17" s="50">
        <v>79342</v>
      </c>
      <c r="C17" s="50" t="s">
        <v>89</v>
      </c>
      <c r="D17" s="38">
        <v>1.46</v>
      </c>
      <c r="E17" s="38">
        <v>0.86</v>
      </c>
      <c r="F17" s="38">
        <v>0.84</v>
      </c>
      <c r="G17" s="38">
        <v>1</v>
      </c>
      <c r="H17" s="38">
        <v>0</v>
      </c>
      <c r="I17" s="38">
        <v>0</v>
      </c>
      <c r="J17" s="38">
        <v>2.19</v>
      </c>
      <c r="K17" s="38">
        <v>0</v>
      </c>
      <c r="L17" s="38">
        <v>0.31</v>
      </c>
      <c r="M17" s="38">
        <v>5</v>
      </c>
      <c r="N17" s="38">
        <v>0</v>
      </c>
      <c r="O17" s="38">
        <v>5</v>
      </c>
      <c r="P17" s="38">
        <v>8.7759999999999998</v>
      </c>
      <c r="Q17" s="38">
        <v>22.43</v>
      </c>
      <c r="R17" s="38">
        <v>11.134</v>
      </c>
      <c r="S17" s="38">
        <v>17.956</v>
      </c>
      <c r="T17" s="38">
        <v>2.2593000000000001</v>
      </c>
      <c r="U17" s="38">
        <v>2.1949999999999998</v>
      </c>
      <c r="V17" s="38">
        <v>2.1949999999999998</v>
      </c>
      <c r="W17" s="38">
        <v>0.97740000000000005</v>
      </c>
      <c r="X17" s="38">
        <v>0</v>
      </c>
      <c r="Y17" s="58">
        <v>1.0840000000000001</v>
      </c>
      <c r="Z17" s="49">
        <v>1</v>
      </c>
    </row>
    <row r="18" spans="1:26" x14ac:dyDescent="0.25">
      <c r="A18" s="50">
        <v>74</v>
      </c>
      <c r="B18" s="50">
        <v>84035</v>
      </c>
      <c r="C18" s="50" t="s">
        <v>92</v>
      </c>
      <c r="D18" s="38">
        <v>1.36</v>
      </c>
      <c r="E18" s="38">
        <v>0.88500000000000001</v>
      </c>
      <c r="F18" s="38">
        <v>0.88500000000000001</v>
      </c>
      <c r="G18" s="38">
        <v>1</v>
      </c>
      <c r="H18" s="38">
        <v>0</v>
      </c>
      <c r="I18" s="38">
        <v>0</v>
      </c>
      <c r="J18" s="38">
        <v>2.19</v>
      </c>
      <c r="K18" s="38">
        <v>0</v>
      </c>
      <c r="L18" s="38">
        <v>0.31</v>
      </c>
      <c r="M18" s="38">
        <v>5</v>
      </c>
      <c r="N18" s="38">
        <v>0</v>
      </c>
      <c r="O18" s="38">
        <v>5</v>
      </c>
      <c r="P18" s="38">
        <v>8.9269999999999996</v>
      </c>
      <c r="Q18" s="38">
        <v>22.367000000000001</v>
      </c>
      <c r="R18" s="38">
        <v>11.976000000000001</v>
      </c>
      <c r="S18" s="38">
        <v>18.774000000000001</v>
      </c>
      <c r="T18" s="38">
        <v>2.2909999999999999</v>
      </c>
      <c r="U18" s="38">
        <v>2.2160000000000002</v>
      </c>
      <c r="V18" s="38">
        <v>2.2160000000000002</v>
      </c>
      <c r="W18" s="38">
        <v>0.99839999999999995</v>
      </c>
      <c r="X18" s="38">
        <v>0</v>
      </c>
      <c r="Y18" s="58">
        <v>0.94730000000000003</v>
      </c>
      <c r="Z18" s="49">
        <v>1</v>
      </c>
    </row>
    <row r="19" spans="1:26" x14ac:dyDescent="0.25">
      <c r="A19" s="50">
        <v>75</v>
      </c>
      <c r="B19" s="50">
        <v>84036</v>
      </c>
      <c r="C19" s="50" t="s">
        <v>92</v>
      </c>
      <c r="D19" s="38">
        <v>1.36</v>
      </c>
      <c r="E19" s="38">
        <v>0.88500000000000001</v>
      </c>
      <c r="F19" s="38">
        <v>0.88500000000000001</v>
      </c>
      <c r="G19" s="38">
        <v>1</v>
      </c>
      <c r="H19" s="38">
        <v>0</v>
      </c>
      <c r="I19" s="38">
        <v>0</v>
      </c>
      <c r="J19" s="38">
        <v>2.19</v>
      </c>
      <c r="K19" s="38">
        <v>0</v>
      </c>
      <c r="L19" s="38">
        <v>0.31</v>
      </c>
      <c r="M19" s="38">
        <v>5</v>
      </c>
      <c r="N19" s="38">
        <v>0</v>
      </c>
      <c r="O19" s="38">
        <v>5</v>
      </c>
      <c r="P19" s="38">
        <v>8.9269999999999996</v>
      </c>
      <c r="Q19" s="38">
        <v>22.548999999999999</v>
      </c>
      <c r="R19" s="38">
        <v>12.095000000000001</v>
      </c>
      <c r="S19" s="38">
        <v>19.488</v>
      </c>
      <c r="T19" s="38">
        <v>2.3361000000000001</v>
      </c>
      <c r="U19" s="38">
        <v>2.2294999999999998</v>
      </c>
      <c r="V19" s="38">
        <v>2.2294999999999998</v>
      </c>
      <c r="W19" s="38">
        <v>1.012</v>
      </c>
      <c r="X19" s="38">
        <v>0</v>
      </c>
      <c r="Y19" s="58">
        <v>0.86909999999999998</v>
      </c>
      <c r="Z19" s="49">
        <v>1</v>
      </c>
    </row>
    <row r="20" spans="1:26" x14ac:dyDescent="0.25">
      <c r="A20" s="50">
        <v>78</v>
      </c>
      <c r="B20" s="50">
        <v>9546</v>
      </c>
      <c r="C20" s="50" t="s">
        <v>44</v>
      </c>
      <c r="D20" s="38">
        <v>1.33</v>
      </c>
      <c r="E20" s="38">
        <v>0.86</v>
      </c>
      <c r="F20" s="38">
        <v>0.86</v>
      </c>
      <c r="G20" s="38">
        <v>1</v>
      </c>
      <c r="H20" s="38">
        <v>0</v>
      </c>
      <c r="I20" s="38">
        <v>0</v>
      </c>
      <c r="J20" s="38">
        <v>2.19</v>
      </c>
      <c r="K20" s="38">
        <v>0</v>
      </c>
      <c r="L20" s="38">
        <v>0.31</v>
      </c>
      <c r="M20" s="38">
        <v>5</v>
      </c>
      <c r="N20" s="38">
        <v>0</v>
      </c>
      <c r="O20" s="38">
        <v>5</v>
      </c>
      <c r="P20" s="38">
        <v>8.8040000000000003</v>
      </c>
      <c r="Q20" s="38">
        <v>22.759</v>
      </c>
      <c r="R20" s="38">
        <v>11.597</v>
      </c>
      <c r="S20" s="38">
        <v>17.318999999999999</v>
      </c>
      <c r="T20" s="38">
        <v>2.2473000000000001</v>
      </c>
      <c r="U20" s="38">
        <v>2.2067999999999999</v>
      </c>
      <c r="V20" s="38">
        <v>2.2067999999999999</v>
      </c>
      <c r="W20" s="38">
        <v>0.98929999999999996</v>
      </c>
      <c r="X20" s="38">
        <v>0</v>
      </c>
      <c r="Y20" s="58">
        <v>1.0938000000000001</v>
      </c>
      <c r="Z20" s="49">
        <v>1</v>
      </c>
    </row>
    <row r="21" spans="1:26" x14ac:dyDescent="0.25">
      <c r="A21" s="50">
        <v>79</v>
      </c>
      <c r="B21" s="50">
        <v>97956</v>
      </c>
      <c r="C21" s="50" t="s">
        <v>95</v>
      </c>
      <c r="D21" s="38">
        <v>1.33</v>
      </c>
      <c r="E21" s="38">
        <v>0.86</v>
      </c>
      <c r="F21" s="38">
        <v>0.86</v>
      </c>
      <c r="G21" s="38">
        <v>1</v>
      </c>
      <c r="H21" s="38">
        <v>0</v>
      </c>
      <c r="I21" s="38">
        <v>0</v>
      </c>
      <c r="J21" s="38">
        <v>2.1800000000000002</v>
      </c>
      <c r="K21" s="38">
        <v>0</v>
      </c>
      <c r="L21" s="38">
        <v>0.47499999999999998</v>
      </c>
      <c r="M21" s="38">
        <v>5</v>
      </c>
      <c r="N21" s="38">
        <v>0</v>
      </c>
      <c r="O21" s="38">
        <v>5</v>
      </c>
      <c r="P21" s="38">
        <v>9.1519999999999992</v>
      </c>
      <c r="Q21" s="38">
        <v>23.11</v>
      </c>
      <c r="R21" s="38">
        <v>11.917999999999999</v>
      </c>
      <c r="S21" s="38">
        <v>17.024000000000001</v>
      </c>
      <c r="T21" s="38">
        <v>2.2094999999999998</v>
      </c>
      <c r="U21" s="38">
        <v>2.2185000000000001</v>
      </c>
      <c r="V21" s="38">
        <v>2.2094999999999998</v>
      </c>
      <c r="W21" s="38">
        <v>0.98950000000000005</v>
      </c>
      <c r="X21" s="38">
        <v>0</v>
      </c>
      <c r="Y21" s="58">
        <v>1.0938000000000001</v>
      </c>
      <c r="Z21" s="49">
        <v>1</v>
      </c>
    </row>
    <row r="22" spans="1:26" x14ac:dyDescent="0.25">
      <c r="D22" s="33">
        <f>AVERAGE(D3:D21)</f>
        <v>1.3621578947368418</v>
      </c>
      <c r="E22" s="40">
        <f t="shared" ref="E22:Y22" si="0">AVERAGE(E3:E21)</f>
        <v>0.85526315789473661</v>
      </c>
      <c r="F22" s="40">
        <f t="shared" si="0"/>
        <v>0.86378947368421044</v>
      </c>
      <c r="G22" s="40">
        <f t="shared" si="0"/>
        <v>1</v>
      </c>
      <c r="H22" s="40">
        <f t="shared" si="0"/>
        <v>0</v>
      </c>
      <c r="I22" s="40">
        <f t="shared" si="0"/>
        <v>0</v>
      </c>
      <c r="J22" s="33">
        <f t="shared" si="0"/>
        <v>2.1131578947368421</v>
      </c>
      <c r="K22" s="40">
        <f t="shared" si="0"/>
        <v>0</v>
      </c>
      <c r="L22" s="33">
        <f t="shared" si="0"/>
        <v>0.34236842105263143</v>
      </c>
      <c r="M22" s="33">
        <f t="shared" si="0"/>
        <v>4.7368421052631575</v>
      </c>
      <c r="N22" s="40">
        <f t="shared" si="0"/>
        <v>0</v>
      </c>
      <c r="O22" s="33">
        <f t="shared" si="0"/>
        <v>4.7368421052631575</v>
      </c>
      <c r="P22" s="33">
        <f t="shared" si="0"/>
        <v>8.9664210526315777</v>
      </c>
      <c r="Q22" s="33">
        <f t="shared" si="0"/>
        <v>22.493578947368423</v>
      </c>
      <c r="R22" s="33">
        <f t="shared" si="0"/>
        <v>11.683894736842106</v>
      </c>
      <c r="S22" s="33">
        <f t="shared" si="0"/>
        <v>17.96436842105263</v>
      </c>
      <c r="T22" s="33">
        <f t="shared" si="0"/>
        <v>2.2560578947368422</v>
      </c>
      <c r="U22" s="33">
        <f t="shared" si="0"/>
        <v>2.2221684210526318</v>
      </c>
      <c r="V22" s="33">
        <f t="shared" si="0"/>
        <v>2.2107736842105261</v>
      </c>
      <c r="W22" s="33">
        <f t="shared" si="0"/>
        <v>0.99081578947368409</v>
      </c>
      <c r="X22" s="40">
        <f t="shared" si="0"/>
        <v>0</v>
      </c>
      <c r="Y22" s="53">
        <f t="shared" si="0"/>
        <v>0.97708421052631611</v>
      </c>
    </row>
    <row r="23" spans="1:26" x14ac:dyDescent="0.25">
      <c r="A23" s="61">
        <v>70</v>
      </c>
      <c r="B23" s="61">
        <v>72218</v>
      </c>
      <c r="C23" s="61" t="s">
        <v>88</v>
      </c>
      <c r="D23" s="38">
        <v>1.96</v>
      </c>
      <c r="E23" s="38">
        <v>0.83</v>
      </c>
      <c r="F23" s="38">
        <v>0.83</v>
      </c>
      <c r="G23" s="38">
        <v>1</v>
      </c>
      <c r="H23" s="38">
        <v>0</v>
      </c>
      <c r="I23" s="38">
        <v>0</v>
      </c>
      <c r="J23" s="38">
        <v>2.19</v>
      </c>
      <c r="K23" s="38">
        <v>0</v>
      </c>
      <c r="L23" s="38">
        <v>0.31</v>
      </c>
      <c r="M23" s="38">
        <v>5</v>
      </c>
      <c r="N23" s="38">
        <v>0</v>
      </c>
      <c r="O23" s="38">
        <v>5</v>
      </c>
      <c r="P23" s="38">
        <v>8.5660000000000007</v>
      </c>
      <c r="Q23" s="38">
        <v>22.69</v>
      </c>
      <c r="R23" s="38">
        <v>8.6720000000000006</v>
      </c>
      <c r="S23" s="38">
        <v>17.222999999999999</v>
      </c>
      <c r="T23" s="38">
        <v>2.3107000000000002</v>
      </c>
      <c r="U23" s="38">
        <v>2.3477000000000001</v>
      </c>
      <c r="V23" s="38">
        <v>2.3107000000000002</v>
      </c>
      <c r="W23" s="38">
        <v>1.0907</v>
      </c>
      <c r="X23" s="38">
        <v>0</v>
      </c>
      <c r="Y23" s="62">
        <v>0.90820000000000001</v>
      </c>
      <c r="Z23" s="60">
        <v>2</v>
      </c>
    </row>
    <row r="24" spans="1:26" x14ac:dyDescent="0.25">
      <c r="D24" s="33"/>
      <c r="E24" s="40">
        <f>AVERAGE(E22,E23)</f>
        <v>0.84263157894736829</v>
      </c>
      <c r="F24" s="40">
        <f>AVERAGE(F22,F23)</f>
        <v>0.84689473684210514</v>
      </c>
      <c r="G24" s="40"/>
      <c r="H24" s="40"/>
      <c r="I24" s="40"/>
      <c r="J24" s="33"/>
      <c r="K24" s="40"/>
      <c r="L24" s="33"/>
      <c r="M24" s="33"/>
      <c r="N24" s="40"/>
      <c r="O24" s="33"/>
      <c r="P24" s="33"/>
      <c r="Q24" s="33"/>
      <c r="R24" s="33"/>
      <c r="S24" s="33"/>
      <c r="T24" s="33"/>
      <c r="U24" s="33"/>
      <c r="V24" s="33"/>
      <c r="W24" s="33"/>
      <c r="X24" s="40"/>
      <c r="Y24" s="53">
        <f>AVERAGE(Y22,Y23)</f>
        <v>0.94264210526315806</v>
      </c>
    </row>
    <row r="25" spans="1:26" x14ac:dyDescent="0.25">
      <c r="F25" s="40">
        <f>MIN(F23,F3:F21)</f>
        <v>0.83</v>
      </c>
    </row>
    <row r="26" spans="1:26" x14ac:dyDescent="0.25">
      <c r="A26" s="72" t="s">
        <v>103</v>
      </c>
      <c r="B26" s="72" t="s">
        <v>104</v>
      </c>
      <c r="C26" s="72" t="s">
        <v>105</v>
      </c>
      <c r="D26" s="39">
        <v>8</v>
      </c>
      <c r="E26" s="39">
        <v>9</v>
      </c>
      <c r="F26" s="39">
        <v>11</v>
      </c>
      <c r="G26" s="39">
        <v>15</v>
      </c>
      <c r="H26" s="39">
        <v>16</v>
      </c>
      <c r="I26" s="39">
        <v>18</v>
      </c>
      <c r="J26" s="39">
        <v>19</v>
      </c>
      <c r="K26" s="39">
        <v>21</v>
      </c>
      <c r="L26" s="39">
        <v>22</v>
      </c>
      <c r="M26" s="39">
        <v>23</v>
      </c>
      <c r="N26" s="39">
        <v>24</v>
      </c>
      <c r="O26" s="39">
        <v>25</v>
      </c>
      <c r="P26" s="39">
        <v>26</v>
      </c>
      <c r="Q26" s="39">
        <v>27</v>
      </c>
      <c r="R26" s="39">
        <v>29</v>
      </c>
      <c r="S26" s="39">
        <v>31</v>
      </c>
      <c r="T26" s="39">
        <v>34</v>
      </c>
      <c r="U26" s="39">
        <v>35</v>
      </c>
      <c r="V26" s="39">
        <v>36</v>
      </c>
      <c r="W26" s="39">
        <v>37</v>
      </c>
      <c r="X26" s="39">
        <v>40</v>
      </c>
      <c r="Y26" s="73" t="s">
        <v>5</v>
      </c>
      <c r="Z26" s="72" t="s">
        <v>1</v>
      </c>
    </row>
    <row r="27" spans="1:26" x14ac:dyDescent="0.25">
      <c r="A27" s="72"/>
      <c r="B27" s="72"/>
      <c r="C27" s="72"/>
      <c r="D27" s="38" t="s">
        <v>11</v>
      </c>
      <c r="E27" s="38" t="s">
        <v>12</v>
      </c>
      <c r="F27" s="38" t="s">
        <v>13</v>
      </c>
      <c r="G27" s="38" t="s">
        <v>14</v>
      </c>
      <c r="H27" s="38" t="s">
        <v>15</v>
      </c>
      <c r="I27" s="38" t="s">
        <v>16</v>
      </c>
      <c r="J27" s="38" t="s">
        <v>17</v>
      </c>
      <c r="K27" s="38" t="s">
        <v>18</v>
      </c>
      <c r="L27" s="38" t="s">
        <v>19</v>
      </c>
      <c r="M27" s="38" t="s">
        <v>20</v>
      </c>
      <c r="N27" s="38" t="s">
        <v>21</v>
      </c>
      <c r="O27" s="38" t="s">
        <v>22</v>
      </c>
      <c r="P27" s="38" t="s">
        <v>23</v>
      </c>
      <c r="Q27" s="38" t="s">
        <v>24</v>
      </c>
      <c r="R27" s="38" t="s">
        <v>25</v>
      </c>
      <c r="S27" s="38" t="s">
        <v>26</v>
      </c>
      <c r="T27" s="38" t="s">
        <v>27</v>
      </c>
      <c r="U27" s="38" t="s">
        <v>28</v>
      </c>
      <c r="V27" s="38" t="s">
        <v>29</v>
      </c>
      <c r="W27" s="38" t="s">
        <v>30</v>
      </c>
      <c r="X27" s="38" t="s">
        <v>101</v>
      </c>
      <c r="Y27" s="73"/>
      <c r="Z27" s="72"/>
    </row>
    <row r="28" spans="1:26" x14ac:dyDescent="0.25">
      <c r="A28" s="50">
        <v>51</v>
      </c>
      <c r="B28" s="50">
        <v>35770</v>
      </c>
      <c r="C28" s="50" t="s">
        <v>73</v>
      </c>
      <c r="D28" s="38">
        <v>2.3450000000000002</v>
      </c>
      <c r="E28" s="38">
        <v>0.83799999999999997</v>
      </c>
      <c r="F28" s="38">
        <v>0.77400000000000002</v>
      </c>
      <c r="G28" s="38">
        <v>1</v>
      </c>
      <c r="H28" s="38">
        <v>0</v>
      </c>
      <c r="I28" s="38">
        <v>0</v>
      </c>
      <c r="J28" s="38">
        <v>2.16</v>
      </c>
      <c r="K28" s="38">
        <v>0</v>
      </c>
      <c r="L28" s="38">
        <v>0.55000000000000004</v>
      </c>
      <c r="M28" s="38">
        <v>6</v>
      </c>
      <c r="N28" s="38">
        <v>0</v>
      </c>
      <c r="O28" s="38">
        <v>6</v>
      </c>
      <c r="P28" s="38">
        <v>9.1180000000000003</v>
      </c>
      <c r="Q28" s="38">
        <v>22.643000000000001</v>
      </c>
      <c r="R28" s="38">
        <v>9.6449999999999996</v>
      </c>
      <c r="S28" s="38">
        <v>16.274000000000001</v>
      </c>
      <c r="T28" s="38">
        <v>2.242</v>
      </c>
      <c r="U28" s="38">
        <v>2.2465999999999999</v>
      </c>
      <c r="V28" s="38">
        <v>2.242</v>
      </c>
      <c r="W28" s="38">
        <v>1.022</v>
      </c>
      <c r="X28" s="38">
        <v>0</v>
      </c>
      <c r="Y28" s="58">
        <v>1.2109000000000001</v>
      </c>
      <c r="Z28" s="49">
        <v>2</v>
      </c>
    </row>
    <row r="29" spans="1:26" x14ac:dyDescent="0.25">
      <c r="A29" s="50">
        <v>70</v>
      </c>
      <c r="B29" s="50">
        <v>72218</v>
      </c>
      <c r="C29" s="50" t="s">
        <v>88</v>
      </c>
      <c r="D29" s="38">
        <v>1.96</v>
      </c>
      <c r="E29" s="38">
        <v>0.83</v>
      </c>
      <c r="F29" s="38">
        <v>0.83</v>
      </c>
      <c r="G29" s="38">
        <v>1</v>
      </c>
      <c r="H29" s="38">
        <v>0</v>
      </c>
      <c r="I29" s="38">
        <v>0</v>
      </c>
      <c r="J29" s="38">
        <v>2.19</v>
      </c>
      <c r="K29" s="38">
        <v>0</v>
      </c>
      <c r="L29" s="38">
        <v>0.31</v>
      </c>
      <c r="M29" s="38">
        <v>5</v>
      </c>
      <c r="N29" s="38">
        <v>0</v>
      </c>
      <c r="O29" s="38">
        <v>5</v>
      </c>
      <c r="P29" s="38">
        <v>8.5660000000000007</v>
      </c>
      <c r="Q29" s="38">
        <v>22.69</v>
      </c>
      <c r="R29" s="38">
        <v>8.6720000000000006</v>
      </c>
      <c r="S29" s="38">
        <v>17.222999999999999</v>
      </c>
      <c r="T29" s="38">
        <v>2.3107000000000002</v>
      </c>
      <c r="U29" s="38">
        <v>2.3477000000000001</v>
      </c>
      <c r="V29" s="38">
        <v>2.3107000000000002</v>
      </c>
      <c r="W29" s="38">
        <v>1.0907</v>
      </c>
      <c r="X29" s="38">
        <v>0</v>
      </c>
      <c r="Y29" s="58">
        <v>0.90820000000000001</v>
      </c>
      <c r="Z29" s="49">
        <v>2</v>
      </c>
    </row>
    <row r="30" spans="1:26" x14ac:dyDescent="0.25">
      <c r="D30" s="33">
        <f>AVERAGE(D28:D29)</f>
        <v>2.1524999999999999</v>
      </c>
      <c r="E30" s="40">
        <f>AVERAGE(E28:E29,E23,E3:E21)</f>
        <v>0.85218181818181804</v>
      </c>
      <c r="F30" s="40">
        <f t="shared" ref="F30:Y30" si="1">AVERAGE(F28:F29,F23,F3:F21)</f>
        <v>0.85663636363636364</v>
      </c>
      <c r="G30" s="40">
        <f t="shared" si="1"/>
        <v>1</v>
      </c>
      <c r="H30" s="40">
        <f t="shared" si="1"/>
        <v>0</v>
      </c>
      <c r="I30" s="40">
        <f t="shared" si="1"/>
        <v>0</v>
      </c>
      <c r="J30" s="40">
        <f t="shared" si="1"/>
        <v>2.1222727272727266</v>
      </c>
      <c r="K30" s="40">
        <f t="shared" si="1"/>
        <v>0</v>
      </c>
      <c r="L30" s="40">
        <f t="shared" si="1"/>
        <v>0.34886363636363626</v>
      </c>
      <c r="M30" s="40">
        <f t="shared" si="1"/>
        <v>4.8181818181818183</v>
      </c>
      <c r="N30" s="40">
        <f t="shared" si="1"/>
        <v>0</v>
      </c>
      <c r="O30" s="40">
        <f t="shared" si="1"/>
        <v>4.8181818181818183</v>
      </c>
      <c r="P30" s="40">
        <f t="shared" si="1"/>
        <v>8.93690909090909</v>
      </c>
      <c r="Q30" s="40">
        <f t="shared" si="1"/>
        <v>22.518227272727273</v>
      </c>
      <c r="R30" s="40">
        <f t="shared" si="1"/>
        <v>11.317409090909091</v>
      </c>
      <c r="S30" s="40">
        <f t="shared" si="1"/>
        <v>17.820136363636365</v>
      </c>
      <c r="T30" s="40">
        <f t="shared" si="1"/>
        <v>2.2603863636363637</v>
      </c>
      <c r="U30" s="40">
        <f t="shared" si="1"/>
        <v>2.2346909090909093</v>
      </c>
      <c r="V30" s="40">
        <f t="shared" si="1"/>
        <v>2.2212772727272725</v>
      </c>
      <c r="W30" s="40">
        <f t="shared" si="1"/>
        <v>1.0013136363636364</v>
      </c>
      <c r="X30" s="40">
        <f t="shared" si="1"/>
        <v>0</v>
      </c>
      <c r="Y30" s="40">
        <f t="shared" si="1"/>
        <v>0.98145000000000016</v>
      </c>
    </row>
    <row r="31" spans="1:26" x14ac:dyDescent="0.25">
      <c r="F31" s="40"/>
    </row>
    <row r="32" spans="1:26" x14ac:dyDescent="0.25">
      <c r="F32" s="40"/>
    </row>
    <row r="33" spans="6:8" x14ac:dyDescent="0.25">
      <c r="F33" s="40"/>
    </row>
    <row r="36" spans="6:8" x14ac:dyDescent="0.25">
      <c r="G36" s="40"/>
    </row>
    <row r="40" spans="6:8" x14ac:dyDescent="0.25">
      <c r="H40" s="40"/>
    </row>
  </sheetData>
  <mergeCells count="10">
    <mergeCell ref="A1:A2"/>
    <mergeCell ref="B1:B2"/>
    <mergeCell ref="C1:C2"/>
    <mergeCell ref="Y1:Y2"/>
    <mergeCell ref="Z1:Z2"/>
    <mergeCell ref="A26:A27"/>
    <mergeCell ref="B26:B27"/>
    <mergeCell ref="C26:C27"/>
    <mergeCell ref="Y26:Y27"/>
    <mergeCell ref="Z26:Z27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EAEC-A992-48FC-9EF0-F29AC1C481E7}">
  <dimension ref="A1:Z12"/>
  <sheetViews>
    <sheetView topLeftCell="F1" workbookViewId="0">
      <selection activeCell="X14" sqref="X14"/>
    </sheetView>
  </sheetViews>
  <sheetFormatPr defaultRowHeight="13.8" x14ac:dyDescent="0.25"/>
  <cols>
    <col min="1" max="1" width="5.5546875" bestFit="1" customWidth="1"/>
    <col min="2" max="2" width="10.109375" bestFit="1" customWidth="1"/>
    <col min="3" max="3" width="35.44140625" bestFit="1" customWidth="1"/>
    <col min="4" max="5" width="10.88671875" bestFit="1" customWidth="1"/>
    <col min="6" max="6" width="13.88671875" bestFit="1" customWidth="1"/>
    <col min="7" max="8" width="9.21875" bestFit="1" customWidth="1"/>
    <col min="9" max="9" width="7.6640625" bestFit="1" customWidth="1"/>
    <col min="10" max="11" width="10.44140625" bestFit="1" customWidth="1"/>
    <col min="12" max="12" width="13.5546875" bestFit="1" customWidth="1"/>
    <col min="13" max="14" width="11.44140625" bestFit="1" customWidth="1"/>
    <col min="15" max="15" width="14.44140625" bestFit="1" customWidth="1"/>
    <col min="16" max="16" width="6.6640625" bestFit="1" customWidth="1"/>
    <col min="17" max="17" width="7.6640625" bestFit="1" customWidth="1"/>
    <col min="18" max="18" width="8.109375" bestFit="1" customWidth="1"/>
    <col min="19" max="19" width="11.109375" bestFit="1" customWidth="1"/>
    <col min="20" max="21" width="6.6640625" bestFit="1" customWidth="1"/>
    <col min="22" max="22" width="8.44140625" bestFit="1" customWidth="1"/>
    <col min="23" max="23" width="6.6640625" bestFit="1" customWidth="1"/>
    <col min="24" max="24" width="11.77734375" bestFit="1" customWidth="1"/>
    <col min="25" max="25" width="7.5546875" style="54" bestFit="1" customWidth="1"/>
    <col min="26" max="26" width="5.77734375" bestFit="1" customWidth="1"/>
  </cols>
  <sheetData>
    <row r="1" spans="1:26" x14ac:dyDescent="0.25">
      <c r="A1" s="72" t="s">
        <v>103</v>
      </c>
      <c r="B1" s="72" t="s">
        <v>104</v>
      </c>
      <c r="C1" s="72" t="s">
        <v>105</v>
      </c>
      <c r="D1" s="39">
        <v>8</v>
      </c>
      <c r="E1" s="39">
        <v>9</v>
      </c>
      <c r="F1" s="39">
        <v>11</v>
      </c>
      <c r="G1" s="39">
        <v>15</v>
      </c>
      <c r="H1" s="39">
        <v>16</v>
      </c>
      <c r="I1" s="39">
        <v>18</v>
      </c>
      <c r="J1" s="39">
        <v>19</v>
      </c>
      <c r="K1" s="39">
        <v>21</v>
      </c>
      <c r="L1" s="39">
        <v>22</v>
      </c>
      <c r="M1" s="39">
        <v>23</v>
      </c>
      <c r="N1" s="39">
        <v>24</v>
      </c>
      <c r="O1" s="39">
        <v>25</v>
      </c>
      <c r="P1" s="39">
        <v>26</v>
      </c>
      <c r="Q1" s="39">
        <v>27</v>
      </c>
      <c r="R1" s="39">
        <v>29</v>
      </c>
      <c r="S1" s="39">
        <v>31</v>
      </c>
      <c r="T1" s="39">
        <v>34</v>
      </c>
      <c r="U1" s="39">
        <v>35</v>
      </c>
      <c r="V1" s="39">
        <v>36</v>
      </c>
      <c r="W1" s="39">
        <v>37</v>
      </c>
      <c r="X1" s="39">
        <v>40</v>
      </c>
      <c r="Y1" s="73" t="s">
        <v>5</v>
      </c>
      <c r="Z1" s="72" t="s">
        <v>1</v>
      </c>
    </row>
    <row r="2" spans="1:26" x14ac:dyDescent="0.25">
      <c r="A2" s="72"/>
      <c r="B2" s="72"/>
      <c r="C2" s="72"/>
      <c r="D2" s="38" t="s">
        <v>11</v>
      </c>
      <c r="E2" s="38" t="s">
        <v>12</v>
      </c>
      <c r="F2" s="38" t="s">
        <v>13</v>
      </c>
      <c r="G2" s="38" t="s">
        <v>14</v>
      </c>
      <c r="H2" s="38" t="s">
        <v>15</v>
      </c>
      <c r="I2" s="38" t="s">
        <v>16</v>
      </c>
      <c r="J2" s="38" t="s">
        <v>17</v>
      </c>
      <c r="K2" s="38" t="s">
        <v>18</v>
      </c>
      <c r="L2" s="38" t="s">
        <v>19</v>
      </c>
      <c r="M2" s="38" t="s">
        <v>20</v>
      </c>
      <c r="N2" s="38" t="s">
        <v>21</v>
      </c>
      <c r="O2" s="38" t="s">
        <v>22</v>
      </c>
      <c r="P2" s="38" t="s">
        <v>23</v>
      </c>
      <c r="Q2" s="38" t="s">
        <v>24</v>
      </c>
      <c r="R2" s="38" t="s">
        <v>25</v>
      </c>
      <c r="S2" s="38" t="s">
        <v>26</v>
      </c>
      <c r="T2" s="38" t="s">
        <v>27</v>
      </c>
      <c r="U2" s="38" t="s">
        <v>28</v>
      </c>
      <c r="V2" s="38" t="s">
        <v>29</v>
      </c>
      <c r="W2" s="38" t="s">
        <v>30</v>
      </c>
      <c r="X2" s="38" t="s">
        <v>101</v>
      </c>
      <c r="Y2" s="73"/>
      <c r="Z2" s="72"/>
    </row>
    <row r="3" spans="1:26" x14ac:dyDescent="0.25">
      <c r="A3" s="47">
        <v>14</v>
      </c>
      <c r="B3" s="47">
        <v>183822</v>
      </c>
      <c r="C3" s="47" t="s">
        <v>42</v>
      </c>
      <c r="D3" s="38">
        <v>1.33</v>
      </c>
      <c r="E3" s="38">
        <v>0.86</v>
      </c>
      <c r="F3" s="38">
        <v>0.86</v>
      </c>
      <c r="G3" s="38">
        <v>0.5</v>
      </c>
      <c r="H3" s="38">
        <v>0.5</v>
      </c>
      <c r="I3" s="38">
        <v>2.1800000000000002</v>
      </c>
      <c r="J3" s="38">
        <v>2.1850000000000001</v>
      </c>
      <c r="K3" s="38">
        <v>0.47499999999999998</v>
      </c>
      <c r="L3" s="38">
        <v>0.39200000000000002</v>
      </c>
      <c r="M3" s="38">
        <v>5</v>
      </c>
      <c r="N3" s="38">
        <v>5</v>
      </c>
      <c r="O3" s="38">
        <v>5</v>
      </c>
      <c r="P3" s="38">
        <v>8.9600000000000009</v>
      </c>
      <c r="Q3" s="38">
        <v>22.977</v>
      </c>
      <c r="R3" s="38">
        <v>10.922000000000001</v>
      </c>
      <c r="S3" s="38">
        <v>17.181000000000001</v>
      </c>
      <c r="T3" s="38">
        <v>2.2589999999999999</v>
      </c>
      <c r="U3" s="38">
        <v>2.2130999999999998</v>
      </c>
      <c r="V3" s="38">
        <v>2.2130999999999998</v>
      </c>
      <c r="W3" s="38">
        <v>0.99560000000000004</v>
      </c>
      <c r="X3" s="38">
        <v>0</v>
      </c>
      <c r="Y3" s="52">
        <v>1.0742</v>
      </c>
      <c r="Z3" s="46">
        <v>1</v>
      </c>
    </row>
    <row r="4" spans="1:26" ht="13.2" customHeight="1" x14ac:dyDescent="0.25">
      <c r="A4" s="47">
        <v>15</v>
      </c>
      <c r="B4" s="47">
        <v>188750</v>
      </c>
      <c r="C4" s="47" t="s">
        <v>43</v>
      </c>
      <c r="D4" s="38">
        <v>1.33</v>
      </c>
      <c r="E4" s="38">
        <v>0.86</v>
      </c>
      <c r="F4" s="38">
        <v>0.86</v>
      </c>
      <c r="G4" s="38">
        <v>0.86699999999999999</v>
      </c>
      <c r="H4" s="38">
        <v>0.13300000000000001</v>
      </c>
      <c r="I4" s="38">
        <v>1.63</v>
      </c>
      <c r="J4" s="38">
        <v>2.1019999999999999</v>
      </c>
      <c r="K4" s="38">
        <v>0.495</v>
      </c>
      <c r="L4" s="38">
        <v>0.33500000000000002</v>
      </c>
      <c r="M4" s="38">
        <v>5</v>
      </c>
      <c r="N4" s="38">
        <v>5</v>
      </c>
      <c r="O4" s="38">
        <v>5</v>
      </c>
      <c r="P4" s="38">
        <v>8.8179999999999996</v>
      </c>
      <c r="Q4" s="38">
        <v>22.780999999999999</v>
      </c>
      <c r="R4" s="38">
        <v>11.557</v>
      </c>
      <c r="S4" s="38">
        <v>16.349</v>
      </c>
      <c r="T4" s="38">
        <v>2.2200000000000002</v>
      </c>
      <c r="U4" s="38">
        <v>2.1657999999999999</v>
      </c>
      <c r="V4" s="38">
        <v>2.1657999999999999</v>
      </c>
      <c r="W4" s="38">
        <v>0.94799999999999995</v>
      </c>
      <c r="X4" s="38">
        <v>0</v>
      </c>
      <c r="Y4" s="52">
        <v>1.2402</v>
      </c>
      <c r="Z4" s="46">
        <v>1</v>
      </c>
    </row>
    <row r="5" spans="1:26" x14ac:dyDescent="0.25">
      <c r="A5" s="47">
        <v>50</v>
      </c>
      <c r="B5" s="47">
        <v>35622</v>
      </c>
      <c r="C5" s="47" t="s">
        <v>72</v>
      </c>
      <c r="D5" s="38">
        <v>1.448</v>
      </c>
      <c r="E5" s="38">
        <v>0.86</v>
      </c>
      <c r="F5" s="38">
        <v>0.86</v>
      </c>
      <c r="G5" s="38">
        <v>0.41299999999999998</v>
      </c>
      <c r="H5" s="38">
        <v>0.58699999999999997</v>
      </c>
      <c r="I5" s="38">
        <v>2.19</v>
      </c>
      <c r="J5" s="38">
        <v>2.0630000000000002</v>
      </c>
      <c r="K5" s="38">
        <v>0.31</v>
      </c>
      <c r="L5" s="38">
        <v>0.34699999999999998</v>
      </c>
      <c r="M5" s="38">
        <v>4</v>
      </c>
      <c r="N5" s="38">
        <v>5</v>
      </c>
      <c r="O5" s="38">
        <v>4.5869999999999997</v>
      </c>
      <c r="P5" s="38">
        <v>9.0950000000000006</v>
      </c>
      <c r="Q5" s="38">
        <v>23.027000000000001</v>
      </c>
      <c r="R5" s="38">
        <v>12.337</v>
      </c>
      <c r="S5" s="38">
        <v>20.509</v>
      </c>
      <c r="T5" s="38">
        <v>2.3866999999999998</v>
      </c>
      <c r="U5" s="38">
        <v>2.3027000000000002</v>
      </c>
      <c r="V5" s="38">
        <v>2.3027000000000002</v>
      </c>
      <c r="W5" s="38">
        <v>1.0851</v>
      </c>
      <c r="X5" s="38">
        <v>0</v>
      </c>
      <c r="Y5" s="52">
        <v>0.64449999999999996</v>
      </c>
      <c r="Z5" s="46">
        <v>1</v>
      </c>
    </row>
    <row r="6" spans="1:26" x14ac:dyDescent="0.25">
      <c r="A6" s="47">
        <v>77</v>
      </c>
      <c r="B6" s="47">
        <v>94033</v>
      </c>
      <c r="C6" s="47" t="s">
        <v>94</v>
      </c>
      <c r="D6" s="38">
        <v>1.54</v>
      </c>
      <c r="E6" s="38">
        <v>0.745</v>
      </c>
      <c r="F6" s="38">
        <v>0.745</v>
      </c>
      <c r="G6" s="38">
        <v>0.9</v>
      </c>
      <c r="H6" s="38">
        <v>0.1</v>
      </c>
      <c r="I6" s="38">
        <v>2.1800000000000002</v>
      </c>
      <c r="J6" s="38">
        <v>2.1890000000000001</v>
      </c>
      <c r="K6" s="38">
        <v>0.47499999999999998</v>
      </c>
      <c r="L6" s="38">
        <v>0.32700000000000001</v>
      </c>
      <c r="M6" s="38">
        <v>5</v>
      </c>
      <c r="N6" s="38">
        <v>5</v>
      </c>
      <c r="O6" s="38">
        <v>5</v>
      </c>
      <c r="P6" s="38">
        <v>8.5</v>
      </c>
      <c r="Q6" s="38">
        <v>21.76</v>
      </c>
      <c r="R6" s="38">
        <v>9.5090000000000003</v>
      </c>
      <c r="S6" s="38">
        <v>15.41</v>
      </c>
      <c r="T6" s="38">
        <v>2.1852</v>
      </c>
      <c r="U6" s="38">
        <v>2.109</v>
      </c>
      <c r="V6" s="38">
        <v>2.109</v>
      </c>
      <c r="W6" s="38">
        <v>0.89159999999999995</v>
      </c>
      <c r="X6" s="38">
        <v>0</v>
      </c>
      <c r="Y6" s="52">
        <v>1.4745999999999999</v>
      </c>
      <c r="Z6" s="46">
        <v>1</v>
      </c>
    </row>
    <row r="7" spans="1:26" x14ac:dyDescent="0.25">
      <c r="A7" s="47">
        <v>82</v>
      </c>
      <c r="B7" s="47">
        <v>163206</v>
      </c>
      <c r="C7" s="47" t="s">
        <v>98</v>
      </c>
      <c r="D7" s="38">
        <v>1.33</v>
      </c>
      <c r="E7" s="38">
        <v>0.86</v>
      </c>
      <c r="F7" s="38">
        <v>0.86</v>
      </c>
      <c r="G7" s="38">
        <v>0.96799999999999997</v>
      </c>
      <c r="H7" s="38">
        <v>3.2000000000000001E-2</v>
      </c>
      <c r="I7" s="38">
        <v>2.16</v>
      </c>
      <c r="J7" s="38">
        <v>2.1890000000000001</v>
      </c>
      <c r="K7" s="38">
        <v>0.55000000000000004</v>
      </c>
      <c r="L7" s="38">
        <v>0.318</v>
      </c>
      <c r="M7" s="38">
        <v>5</v>
      </c>
      <c r="N7" s="38">
        <v>6</v>
      </c>
      <c r="O7" s="38">
        <v>5.032</v>
      </c>
      <c r="P7" s="38">
        <v>8.7929999999999993</v>
      </c>
      <c r="Q7" s="38">
        <v>22.75</v>
      </c>
      <c r="R7" s="38">
        <v>11.816000000000001</v>
      </c>
      <c r="S7" s="38">
        <v>17.786999999999999</v>
      </c>
      <c r="T7" s="38">
        <v>2.1962000000000002</v>
      </c>
      <c r="U7" s="38">
        <v>2.2671999999999999</v>
      </c>
      <c r="V7" s="38">
        <v>2.1962000000000002</v>
      </c>
      <c r="W7" s="38">
        <v>0.97870000000000001</v>
      </c>
      <c r="X7" s="38">
        <v>0</v>
      </c>
      <c r="Y7" s="52">
        <v>1.1034999999999999</v>
      </c>
      <c r="Z7" s="46">
        <v>1</v>
      </c>
    </row>
    <row r="8" spans="1:26" x14ac:dyDescent="0.25">
      <c r="D8" s="33">
        <f>AVERAGE(D3:D7)</f>
        <v>1.3956000000000002</v>
      </c>
      <c r="E8" s="33">
        <f t="shared" ref="E8:Y8" si="0">AVERAGE(E3:E7)</f>
        <v>0.83700000000000008</v>
      </c>
      <c r="F8" s="33">
        <f t="shared" si="0"/>
        <v>0.83700000000000008</v>
      </c>
      <c r="G8" s="33">
        <f t="shared" si="0"/>
        <v>0.72960000000000003</v>
      </c>
      <c r="H8" s="40">
        <f t="shared" si="0"/>
        <v>0.27040000000000003</v>
      </c>
      <c r="I8" s="40">
        <f t="shared" si="0"/>
        <v>2.0680000000000001</v>
      </c>
      <c r="J8" s="33">
        <f t="shared" si="0"/>
        <v>2.1456</v>
      </c>
      <c r="K8" s="40">
        <f t="shared" si="0"/>
        <v>0.46099999999999997</v>
      </c>
      <c r="L8" s="33">
        <f t="shared" si="0"/>
        <v>0.34379999999999999</v>
      </c>
      <c r="M8" s="33">
        <f t="shared" si="0"/>
        <v>4.8</v>
      </c>
      <c r="N8" s="40">
        <f t="shared" si="0"/>
        <v>5.2</v>
      </c>
      <c r="O8" s="33">
        <f t="shared" si="0"/>
        <v>4.9238</v>
      </c>
      <c r="P8" s="33">
        <f t="shared" si="0"/>
        <v>8.8331999999999997</v>
      </c>
      <c r="Q8" s="33">
        <f t="shared" si="0"/>
        <v>22.658999999999999</v>
      </c>
      <c r="R8" s="33">
        <f t="shared" si="0"/>
        <v>11.228200000000001</v>
      </c>
      <c r="S8" s="33">
        <f t="shared" si="0"/>
        <v>17.447199999999999</v>
      </c>
      <c r="T8" s="33">
        <f t="shared" si="0"/>
        <v>2.2494199999999998</v>
      </c>
      <c r="U8" s="33">
        <f t="shared" si="0"/>
        <v>2.21156</v>
      </c>
      <c r="V8" s="33">
        <f t="shared" si="0"/>
        <v>2.1973599999999998</v>
      </c>
      <c r="W8" s="33">
        <f t="shared" si="0"/>
        <v>0.9798</v>
      </c>
      <c r="X8" s="40">
        <f t="shared" si="0"/>
        <v>0</v>
      </c>
      <c r="Y8" s="53">
        <f t="shared" si="0"/>
        <v>1.1073999999999997</v>
      </c>
    </row>
    <row r="10" spans="1:26" x14ac:dyDescent="0.25">
      <c r="A10" s="72" t="s">
        <v>103</v>
      </c>
      <c r="B10" s="72" t="s">
        <v>104</v>
      </c>
      <c r="C10" s="72" t="s">
        <v>105</v>
      </c>
      <c r="D10" s="39">
        <v>8</v>
      </c>
      <c r="E10" s="39">
        <v>9</v>
      </c>
      <c r="F10" s="39">
        <v>11</v>
      </c>
      <c r="G10" s="39">
        <v>15</v>
      </c>
      <c r="H10" s="39">
        <v>16</v>
      </c>
      <c r="I10" s="39">
        <v>18</v>
      </c>
      <c r="J10" s="39">
        <v>19</v>
      </c>
      <c r="K10" s="39">
        <v>21</v>
      </c>
      <c r="L10" s="39">
        <v>22</v>
      </c>
      <c r="M10" s="39">
        <v>23</v>
      </c>
      <c r="N10" s="39">
        <v>24</v>
      </c>
      <c r="O10" s="39">
        <v>25</v>
      </c>
      <c r="P10" s="39">
        <v>26</v>
      </c>
      <c r="Q10" s="39">
        <v>27</v>
      </c>
      <c r="R10" s="39">
        <v>29</v>
      </c>
      <c r="S10" s="39">
        <v>31</v>
      </c>
      <c r="T10" s="39">
        <v>34</v>
      </c>
      <c r="U10" s="39">
        <v>35</v>
      </c>
      <c r="V10" s="39">
        <v>36</v>
      </c>
      <c r="W10" s="39">
        <v>37</v>
      </c>
      <c r="X10" s="39">
        <v>40</v>
      </c>
      <c r="Y10" s="73" t="s">
        <v>5</v>
      </c>
      <c r="Z10" s="72" t="s">
        <v>1</v>
      </c>
    </row>
    <row r="11" spans="1:26" x14ac:dyDescent="0.25">
      <c r="A11" s="72"/>
      <c r="B11" s="72"/>
      <c r="C11" s="72"/>
      <c r="D11" s="38" t="s">
        <v>11</v>
      </c>
      <c r="E11" s="38" t="s">
        <v>12</v>
      </c>
      <c r="F11" s="38" t="s">
        <v>13</v>
      </c>
      <c r="G11" s="38" t="s">
        <v>14</v>
      </c>
      <c r="H11" s="38" t="s">
        <v>15</v>
      </c>
      <c r="I11" s="38" t="s">
        <v>16</v>
      </c>
      <c r="J11" s="38" t="s">
        <v>17</v>
      </c>
      <c r="K11" s="38" t="s">
        <v>18</v>
      </c>
      <c r="L11" s="38" t="s">
        <v>19</v>
      </c>
      <c r="M11" s="38" t="s">
        <v>20</v>
      </c>
      <c r="N11" s="38" t="s">
        <v>21</v>
      </c>
      <c r="O11" s="38" t="s">
        <v>22</v>
      </c>
      <c r="P11" s="38" t="s">
        <v>23</v>
      </c>
      <c r="Q11" s="38" t="s">
        <v>24</v>
      </c>
      <c r="R11" s="38" t="s">
        <v>25</v>
      </c>
      <c r="S11" s="38" t="s">
        <v>26</v>
      </c>
      <c r="T11" s="38" t="s">
        <v>27</v>
      </c>
      <c r="U11" s="38" t="s">
        <v>28</v>
      </c>
      <c r="V11" s="38" t="s">
        <v>29</v>
      </c>
      <c r="W11" s="38" t="s">
        <v>30</v>
      </c>
      <c r="X11" s="38" t="s">
        <v>101</v>
      </c>
      <c r="Y11" s="73"/>
      <c r="Z11" s="72"/>
    </row>
    <row r="12" spans="1:26" x14ac:dyDescent="0.25">
      <c r="A12" s="47">
        <v>23</v>
      </c>
      <c r="B12" s="47">
        <v>202157</v>
      </c>
      <c r="C12" s="47" t="s">
        <v>51</v>
      </c>
      <c r="D12" s="38">
        <v>1.66</v>
      </c>
      <c r="E12" s="38">
        <v>0.755</v>
      </c>
      <c r="F12" s="38">
        <v>0.755</v>
      </c>
      <c r="G12" s="38">
        <v>1</v>
      </c>
      <c r="H12" s="38">
        <v>0</v>
      </c>
      <c r="I12" s="38">
        <v>0</v>
      </c>
      <c r="J12" s="38">
        <v>2.19</v>
      </c>
      <c r="K12" s="38">
        <v>0</v>
      </c>
      <c r="L12" s="38">
        <v>0.31</v>
      </c>
      <c r="M12" s="38">
        <v>5</v>
      </c>
      <c r="N12" s="38">
        <v>0</v>
      </c>
      <c r="O12" s="38">
        <v>5</v>
      </c>
      <c r="P12" s="38">
        <v>8.6549999999999994</v>
      </c>
      <c r="Q12" s="38">
        <v>21.821999999999999</v>
      </c>
      <c r="R12" s="38">
        <v>10.26</v>
      </c>
      <c r="S12" s="38">
        <v>16.640999999999998</v>
      </c>
      <c r="T12" s="38">
        <v>2.2347000000000001</v>
      </c>
      <c r="U12" s="38">
        <v>2.1497999999999999</v>
      </c>
      <c r="V12" s="38">
        <v>2.1497999999999999</v>
      </c>
      <c r="W12" s="38">
        <v>0.91759999999999997</v>
      </c>
      <c r="X12" s="51">
        <v>10.978</v>
      </c>
      <c r="Y12" s="52">
        <v>1.2206999999999999</v>
      </c>
      <c r="Z12" s="46">
        <v>2</v>
      </c>
    </row>
  </sheetData>
  <mergeCells count="10">
    <mergeCell ref="A10:A11"/>
    <mergeCell ref="B10:B11"/>
    <mergeCell ref="C10:C11"/>
    <mergeCell ref="Y10:Y11"/>
    <mergeCell ref="Z10:Z11"/>
    <mergeCell ref="A1:A2"/>
    <mergeCell ref="B1:B2"/>
    <mergeCell ref="C1:C2"/>
    <mergeCell ref="Y1:Y2"/>
    <mergeCell ref="Z1:Z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FB78-3F02-43CB-857A-B6A0DFDB467E}">
  <dimension ref="A1:Z9"/>
  <sheetViews>
    <sheetView topLeftCell="G1" zoomScale="70" zoomScaleNormal="70" workbookViewId="0">
      <selection activeCell="X10" sqref="X10"/>
    </sheetView>
  </sheetViews>
  <sheetFormatPr defaultRowHeight="13.8" x14ac:dyDescent="0.25"/>
  <cols>
    <col min="1" max="1" width="5.5546875" bestFit="1" customWidth="1"/>
    <col min="2" max="2" width="10.109375" bestFit="1" customWidth="1"/>
    <col min="3" max="3" width="31.5546875" bestFit="1" customWidth="1"/>
    <col min="4" max="5" width="10.88671875" bestFit="1" customWidth="1"/>
    <col min="6" max="6" width="13.88671875" bestFit="1" customWidth="1"/>
    <col min="7" max="8" width="9.21875" bestFit="1" customWidth="1"/>
    <col min="9" max="9" width="7.6640625" bestFit="1" customWidth="1"/>
    <col min="10" max="11" width="10.44140625" bestFit="1" customWidth="1"/>
    <col min="12" max="12" width="13.5546875" bestFit="1" customWidth="1"/>
    <col min="13" max="14" width="11.44140625" bestFit="1" customWidth="1"/>
    <col min="15" max="15" width="14.44140625" bestFit="1" customWidth="1"/>
    <col min="16" max="16" width="6.6640625" bestFit="1" customWidth="1"/>
    <col min="17" max="17" width="7.6640625" bestFit="1" customWidth="1"/>
    <col min="18" max="18" width="8.109375" bestFit="1" customWidth="1"/>
    <col min="19" max="19" width="11.109375" bestFit="1" customWidth="1"/>
    <col min="20" max="21" width="6.6640625" bestFit="1" customWidth="1"/>
    <col min="22" max="22" width="8.44140625" bestFit="1" customWidth="1"/>
    <col min="23" max="23" width="6.6640625" bestFit="1" customWidth="1"/>
    <col min="24" max="24" width="11.77734375" bestFit="1" customWidth="1"/>
    <col min="25" max="25" width="7.5546875" style="54" bestFit="1" customWidth="1"/>
    <col min="26" max="26" width="5.77734375" bestFit="1" customWidth="1"/>
  </cols>
  <sheetData>
    <row r="1" spans="1:26" x14ac:dyDescent="0.25">
      <c r="A1" s="72" t="s">
        <v>103</v>
      </c>
      <c r="B1" s="72" t="s">
        <v>104</v>
      </c>
      <c r="C1" s="72" t="s">
        <v>105</v>
      </c>
      <c r="D1" s="39">
        <v>8</v>
      </c>
      <c r="E1" s="39">
        <v>9</v>
      </c>
      <c r="F1" s="39">
        <v>11</v>
      </c>
      <c r="G1" s="39">
        <v>15</v>
      </c>
      <c r="H1" s="39">
        <v>16</v>
      </c>
      <c r="I1" s="39">
        <v>18</v>
      </c>
      <c r="J1" s="39">
        <v>19</v>
      </c>
      <c r="K1" s="39">
        <v>21</v>
      </c>
      <c r="L1" s="39">
        <v>22</v>
      </c>
      <c r="M1" s="39">
        <v>23</v>
      </c>
      <c r="N1" s="39">
        <v>24</v>
      </c>
      <c r="O1" s="39">
        <v>25</v>
      </c>
      <c r="P1" s="39">
        <v>26</v>
      </c>
      <c r="Q1" s="39">
        <v>27</v>
      </c>
      <c r="R1" s="39">
        <v>29</v>
      </c>
      <c r="S1" s="39">
        <v>31</v>
      </c>
      <c r="T1" s="39">
        <v>34</v>
      </c>
      <c r="U1" s="39">
        <v>35</v>
      </c>
      <c r="V1" s="39">
        <v>36</v>
      </c>
      <c r="W1" s="39">
        <v>37</v>
      </c>
      <c r="X1" s="39">
        <v>40</v>
      </c>
      <c r="Y1" s="73" t="s">
        <v>5</v>
      </c>
      <c r="Z1" s="72" t="s">
        <v>1</v>
      </c>
    </row>
    <row r="2" spans="1:26" x14ac:dyDescent="0.25">
      <c r="A2" s="72"/>
      <c r="B2" s="72"/>
      <c r="C2" s="72"/>
      <c r="D2" s="38" t="s">
        <v>11</v>
      </c>
      <c r="E2" s="38" t="s">
        <v>12</v>
      </c>
      <c r="F2" s="38" t="s">
        <v>13</v>
      </c>
      <c r="G2" s="38" t="s">
        <v>14</v>
      </c>
      <c r="H2" s="38" t="s">
        <v>15</v>
      </c>
      <c r="I2" s="38" t="s">
        <v>16</v>
      </c>
      <c r="J2" s="38" t="s">
        <v>17</v>
      </c>
      <c r="K2" s="38" t="s">
        <v>18</v>
      </c>
      <c r="L2" s="38" t="s">
        <v>19</v>
      </c>
      <c r="M2" s="38" t="s">
        <v>20</v>
      </c>
      <c r="N2" s="38" t="s">
        <v>21</v>
      </c>
      <c r="O2" s="38" t="s">
        <v>22</v>
      </c>
      <c r="P2" s="38" t="s">
        <v>23</v>
      </c>
      <c r="Q2" s="38" t="s">
        <v>24</v>
      </c>
      <c r="R2" s="38" t="s">
        <v>25</v>
      </c>
      <c r="S2" s="38" t="s">
        <v>26</v>
      </c>
      <c r="T2" s="38" t="s">
        <v>27</v>
      </c>
      <c r="U2" s="38" t="s">
        <v>28</v>
      </c>
      <c r="V2" s="38" t="s">
        <v>29</v>
      </c>
      <c r="W2" s="38" t="s">
        <v>30</v>
      </c>
      <c r="X2" s="38" t="s">
        <v>101</v>
      </c>
      <c r="Y2" s="73"/>
      <c r="Z2" s="72"/>
    </row>
    <row r="3" spans="1:26" x14ac:dyDescent="0.25">
      <c r="A3" s="41">
        <v>63</v>
      </c>
      <c r="B3" s="41">
        <v>67012</v>
      </c>
      <c r="C3" s="41" t="s">
        <v>82</v>
      </c>
      <c r="D3" s="38">
        <v>1.33</v>
      </c>
      <c r="E3" s="38">
        <v>0.86</v>
      </c>
      <c r="F3" s="38">
        <v>0.86</v>
      </c>
      <c r="G3" s="38">
        <v>3.6999999999999998E-2</v>
      </c>
      <c r="H3" s="38">
        <v>0.96299999999999997</v>
      </c>
      <c r="I3" s="38">
        <v>2.19</v>
      </c>
      <c r="J3" s="38">
        <v>2.1779999999999999</v>
      </c>
      <c r="K3" s="38">
        <v>0.31</v>
      </c>
      <c r="L3" s="38">
        <v>0.313</v>
      </c>
      <c r="M3" s="38">
        <v>4</v>
      </c>
      <c r="N3" s="38">
        <v>5</v>
      </c>
      <c r="O3" s="38">
        <v>4.9630000000000001</v>
      </c>
      <c r="P3" s="38">
        <v>8.82</v>
      </c>
      <c r="Q3" s="38">
        <v>22.768999999999998</v>
      </c>
      <c r="R3" s="38">
        <v>11.759</v>
      </c>
      <c r="S3" s="38">
        <v>17.998000000000001</v>
      </c>
      <c r="T3" s="38">
        <v>2.2679</v>
      </c>
      <c r="U3" s="38">
        <v>2.2170999999999998</v>
      </c>
      <c r="V3" s="38">
        <v>2.2170999999999998</v>
      </c>
      <c r="W3" s="38">
        <v>0.99709999999999999</v>
      </c>
      <c r="X3" s="38">
        <v>25.898</v>
      </c>
      <c r="Y3" s="52">
        <v>1.0254000000000001</v>
      </c>
      <c r="Z3" s="42">
        <v>1</v>
      </c>
    </row>
    <row r="4" spans="1:26" x14ac:dyDescent="0.25">
      <c r="A4" s="41">
        <v>64</v>
      </c>
      <c r="B4" s="41">
        <v>67013</v>
      </c>
      <c r="C4" s="41" t="s">
        <v>83</v>
      </c>
      <c r="D4" s="38">
        <v>1.33</v>
      </c>
      <c r="E4" s="38">
        <v>0.86</v>
      </c>
      <c r="F4" s="38">
        <v>0.86</v>
      </c>
      <c r="G4" s="38">
        <v>3.6999999999999998E-2</v>
      </c>
      <c r="H4" s="38">
        <v>0.96299999999999997</v>
      </c>
      <c r="I4" s="38">
        <v>2.19</v>
      </c>
      <c r="J4" s="38">
        <v>2.1779999999999999</v>
      </c>
      <c r="K4" s="38">
        <v>0.31</v>
      </c>
      <c r="L4" s="38">
        <v>0.313</v>
      </c>
      <c r="M4" s="38">
        <v>4</v>
      </c>
      <c r="N4" s="38">
        <v>5</v>
      </c>
      <c r="O4" s="38">
        <v>4.9630000000000001</v>
      </c>
      <c r="P4" s="38">
        <v>8.8089999999999993</v>
      </c>
      <c r="Q4" s="38">
        <v>22.928999999999998</v>
      </c>
      <c r="R4" s="38">
        <v>11.782999999999999</v>
      </c>
      <c r="S4" s="38">
        <v>18.530999999999999</v>
      </c>
      <c r="T4" s="38">
        <v>2.3083999999999998</v>
      </c>
      <c r="U4" s="38">
        <v>2.2290000000000001</v>
      </c>
      <c r="V4" s="38">
        <v>2.2290000000000001</v>
      </c>
      <c r="W4" s="38">
        <v>1.012</v>
      </c>
      <c r="X4" s="38">
        <v>33.887999999999998</v>
      </c>
      <c r="Y4" s="52">
        <v>0.96679999999999999</v>
      </c>
      <c r="Z4" s="42">
        <v>1</v>
      </c>
    </row>
    <row r="5" spans="1:26" x14ac:dyDescent="0.25">
      <c r="A5" s="41">
        <v>65</v>
      </c>
      <c r="B5" s="41">
        <v>67014</v>
      </c>
      <c r="C5" s="41" t="s">
        <v>84</v>
      </c>
      <c r="D5" s="38">
        <v>1.33</v>
      </c>
      <c r="E5" s="38">
        <v>0.86</v>
      </c>
      <c r="F5" s="38">
        <v>0.86</v>
      </c>
      <c r="G5" s="38">
        <v>3.6999999999999998E-2</v>
      </c>
      <c r="H5" s="38">
        <v>0.96299999999999997</v>
      </c>
      <c r="I5" s="38">
        <v>2.19</v>
      </c>
      <c r="J5" s="38">
        <v>2.1779999999999999</v>
      </c>
      <c r="K5" s="38">
        <v>0.31</v>
      </c>
      <c r="L5" s="38">
        <v>0.313</v>
      </c>
      <c r="M5" s="38">
        <v>4</v>
      </c>
      <c r="N5" s="38">
        <v>5</v>
      </c>
      <c r="O5" s="38">
        <v>4.9630000000000001</v>
      </c>
      <c r="P5" s="38">
        <v>8.7970000000000006</v>
      </c>
      <c r="Q5" s="38">
        <v>23.016999999999999</v>
      </c>
      <c r="R5" s="38">
        <v>11.749000000000001</v>
      </c>
      <c r="S5" s="38">
        <v>18.913</v>
      </c>
      <c r="T5" s="38">
        <v>2.3399000000000001</v>
      </c>
      <c r="U5" s="38">
        <v>2.2395999999999998</v>
      </c>
      <c r="V5" s="38">
        <v>2.2395999999999998</v>
      </c>
      <c r="W5" s="38">
        <v>1.0226</v>
      </c>
      <c r="X5" s="38">
        <v>39.283000000000001</v>
      </c>
      <c r="Y5" s="52">
        <v>0.91800000000000004</v>
      </c>
      <c r="Z5" s="42">
        <v>1</v>
      </c>
    </row>
    <row r="6" spans="1:26" x14ac:dyDescent="0.25">
      <c r="A6" s="41">
        <v>66</v>
      </c>
      <c r="B6" s="41">
        <v>67015</v>
      </c>
      <c r="C6" s="41" t="s">
        <v>85</v>
      </c>
      <c r="D6" s="38">
        <v>1.33</v>
      </c>
      <c r="E6" s="38">
        <v>0.86</v>
      </c>
      <c r="F6" s="38">
        <v>0.86</v>
      </c>
      <c r="G6" s="38">
        <v>3.6999999999999998E-2</v>
      </c>
      <c r="H6" s="38">
        <v>0.96299999999999997</v>
      </c>
      <c r="I6" s="38">
        <v>2.19</v>
      </c>
      <c r="J6" s="38">
        <v>2.1779999999999999</v>
      </c>
      <c r="K6" s="38">
        <v>0.31</v>
      </c>
      <c r="L6" s="38">
        <v>0.313</v>
      </c>
      <c r="M6" s="38">
        <v>4</v>
      </c>
      <c r="N6" s="38">
        <v>5</v>
      </c>
      <c r="O6" s="38">
        <v>4.9630000000000001</v>
      </c>
      <c r="P6" s="38">
        <v>8.7889999999999997</v>
      </c>
      <c r="Q6" s="38">
        <v>23.116</v>
      </c>
      <c r="R6" s="38">
        <v>11.757</v>
      </c>
      <c r="S6" s="38">
        <v>19.286999999999999</v>
      </c>
      <c r="T6" s="38">
        <v>2.3662000000000001</v>
      </c>
      <c r="U6" s="38">
        <v>2.2486000000000002</v>
      </c>
      <c r="V6" s="38">
        <v>2.2486000000000002</v>
      </c>
      <c r="W6" s="38">
        <v>1.0310999999999999</v>
      </c>
      <c r="X6" s="38">
        <v>26.981999999999999</v>
      </c>
      <c r="Y6" s="52">
        <v>0.87890000000000001</v>
      </c>
      <c r="Z6" s="42">
        <v>1</v>
      </c>
    </row>
    <row r="7" spans="1:26" x14ac:dyDescent="0.25">
      <c r="D7" s="33">
        <f>AVERAGE(D3:D6)</f>
        <v>1.33</v>
      </c>
      <c r="E7" s="33">
        <f t="shared" ref="E7:Y7" si="0">AVERAGE(E3:E6)</f>
        <v>0.86</v>
      </c>
      <c r="F7" s="33">
        <f t="shared" si="0"/>
        <v>0.86</v>
      </c>
      <c r="G7" s="33">
        <f t="shared" si="0"/>
        <v>3.6999999999999998E-2</v>
      </c>
      <c r="H7" s="33">
        <f t="shared" si="0"/>
        <v>0.96299999999999997</v>
      </c>
      <c r="I7" s="33">
        <f t="shared" si="0"/>
        <v>2.19</v>
      </c>
      <c r="J7" s="33">
        <f t="shared" si="0"/>
        <v>2.1779999999999999</v>
      </c>
      <c r="K7" s="33">
        <f t="shared" si="0"/>
        <v>0.31</v>
      </c>
      <c r="L7" s="33">
        <f t="shared" si="0"/>
        <v>0.313</v>
      </c>
      <c r="M7" s="33">
        <f t="shared" si="0"/>
        <v>4</v>
      </c>
      <c r="N7" s="33">
        <f t="shared" si="0"/>
        <v>5</v>
      </c>
      <c r="O7" s="33">
        <f t="shared" si="0"/>
        <v>4.9630000000000001</v>
      </c>
      <c r="P7" s="33">
        <f t="shared" si="0"/>
        <v>8.8037499999999991</v>
      </c>
      <c r="Q7" s="33">
        <f t="shared" si="0"/>
        <v>22.957749999999997</v>
      </c>
      <c r="R7" s="33">
        <f t="shared" si="0"/>
        <v>11.762</v>
      </c>
      <c r="S7" s="33">
        <f t="shared" si="0"/>
        <v>18.682249999999996</v>
      </c>
      <c r="T7" s="33">
        <f t="shared" si="0"/>
        <v>2.3205999999999998</v>
      </c>
      <c r="U7" s="33">
        <f t="shared" si="0"/>
        <v>2.2335749999999996</v>
      </c>
      <c r="V7" s="33">
        <f t="shared" si="0"/>
        <v>2.2335749999999996</v>
      </c>
      <c r="W7" s="33">
        <f t="shared" si="0"/>
        <v>1.0156999999999998</v>
      </c>
      <c r="X7" s="40">
        <f t="shared" si="0"/>
        <v>31.51275</v>
      </c>
      <c r="Y7" s="53">
        <f t="shared" si="0"/>
        <v>0.94727500000000009</v>
      </c>
    </row>
    <row r="8" spans="1:26" x14ac:dyDescent="0.25">
      <c r="X8" s="35">
        <f>MIN(X3:X6)</f>
        <v>25.898</v>
      </c>
    </row>
    <row r="9" spans="1:26" x14ac:dyDescent="0.25">
      <c r="X9" s="35">
        <f>MAX(X3:X6)</f>
        <v>39.283000000000001</v>
      </c>
    </row>
  </sheetData>
  <mergeCells count="5">
    <mergeCell ref="A1:A2"/>
    <mergeCell ref="B1:B2"/>
    <mergeCell ref="C1:C2"/>
    <mergeCell ref="Y1:Y2"/>
    <mergeCell ref="Z1:Z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760B-8D69-4955-9FA4-225DDBC3640F}">
  <dimension ref="A1:Z21"/>
  <sheetViews>
    <sheetView topLeftCell="M1" zoomScaleNormal="100" workbookViewId="0">
      <selection activeCell="Y25" sqref="Y25"/>
    </sheetView>
  </sheetViews>
  <sheetFormatPr defaultRowHeight="13.8" x14ac:dyDescent="0.25"/>
  <cols>
    <col min="1" max="1" width="5.5546875" bestFit="1" customWidth="1"/>
    <col min="2" max="2" width="10.109375" bestFit="1" customWidth="1"/>
    <col min="3" max="3" width="35.44140625" bestFit="1" customWidth="1"/>
    <col min="4" max="5" width="10.88671875" bestFit="1" customWidth="1"/>
    <col min="6" max="6" width="13.88671875" bestFit="1" customWidth="1"/>
    <col min="7" max="8" width="9.21875" bestFit="1" customWidth="1"/>
    <col min="9" max="9" width="7.6640625" bestFit="1" customWidth="1"/>
    <col min="10" max="11" width="10.44140625" bestFit="1" customWidth="1"/>
    <col min="12" max="12" width="13.5546875" bestFit="1" customWidth="1"/>
    <col min="13" max="14" width="11.44140625" bestFit="1" customWidth="1"/>
    <col min="15" max="15" width="14.44140625" bestFit="1" customWidth="1"/>
    <col min="16" max="16" width="6.6640625" bestFit="1" customWidth="1"/>
    <col min="17" max="17" width="7.6640625" bestFit="1" customWidth="1"/>
    <col min="18" max="18" width="8.109375" bestFit="1" customWidth="1"/>
    <col min="19" max="19" width="11.109375" bestFit="1" customWidth="1"/>
    <col min="20" max="21" width="6.6640625" bestFit="1" customWidth="1"/>
    <col min="22" max="22" width="8.44140625" bestFit="1" customWidth="1"/>
    <col min="23" max="23" width="6.6640625" bestFit="1" customWidth="1"/>
    <col min="24" max="24" width="11.77734375" bestFit="1" customWidth="1"/>
    <col min="25" max="25" width="7.5546875" style="54" bestFit="1" customWidth="1"/>
  </cols>
  <sheetData>
    <row r="1" spans="1:25" s="36" customFormat="1" x14ac:dyDescent="0.25">
      <c r="A1" s="72" t="s">
        <v>103</v>
      </c>
      <c r="B1" s="72" t="s">
        <v>104</v>
      </c>
      <c r="C1" s="72" t="s">
        <v>105</v>
      </c>
      <c r="D1" s="39">
        <v>8</v>
      </c>
      <c r="E1" s="39">
        <v>9</v>
      </c>
      <c r="F1" s="39">
        <v>11</v>
      </c>
      <c r="G1" s="39">
        <v>15</v>
      </c>
      <c r="H1" s="39">
        <v>16</v>
      </c>
      <c r="I1" s="39">
        <v>18</v>
      </c>
      <c r="J1" s="39">
        <v>19</v>
      </c>
      <c r="K1" s="39">
        <v>21</v>
      </c>
      <c r="L1" s="39">
        <v>22</v>
      </c>
      <c r="M1" s="39">
        <v>23</v>
      </c>
      <c r="N1" s="39">
        <v>24</v>
      </c>
      <c r="O1" s="39">
        <v>25</v>
      </c>
      <c r="P1" s="39">
        <v>26</v>
      </c>
      <c r="Q1" s="39">
        <v>27</v>
      </c>
      <c r="R1" s="39">
        <v>29</v>
      </c>
      <c r="S1" s="39">
        <v>31</v>
      </c>
      <c r="T1" s="39">
        <v>34</v>
      </c>
      <c r="U1" s="39">
        <v>35</v>
      </c>
      <c r="V1" s="39">
        <v>36</v>
      </c>
      <c r="W1" s="39">
        <v>37</v>
      </c>
      <c r="X1" s="39">
        <v>40</v>
      </c>
      <c r="Y1" s="73" t="s">
        <v>102</v>
      </c>
    </row>
    <row r="2" spans="1:25" s="26" customFormat="1" x14ac:dyDescent="0.25">
      <c r="A2" s="72"/>
      <c r="B2" s="72"/>
      <c r="C2" s="72"/>
      <c r="D2" s="38" t="s">
        <v>11</v>
      </c>
      <c r="E2" s="38" t="s">
        <v>12</v>
      </c>
      <c r="F2" s="38" t="s">
        <v>13</v>
      </c>
      <c r="G2" s="38" t="s">
        <v>14</v>
      </c>
      <c r="H2" s="38" t="s">
        <v>15</v>
      </c>
      <c r="I2" s="38" t="s">
        <v>16</v>
      </c>
      <c r="J2" s="38" t="s">
        <v>17</v>
      </c>
      <c r="K2" s="38" t="s">
        <v>18</v>
      </c>
      <c r="L2" s="38" t="s">
        <v>19</v>
      </c>
      <c r="M2" s="38" t="s">
        <v>20</v>
      </c>
      <c r="N2" s="38" t="s">
        <v>21</v>
      </c>
      <c r="O2" s="38" t="s">
        <v>22</v>
      </c>
      <c r="P2" s="38" t="s">
        <v>23</v>
      </c>
      <c r="Q2" s="38" t="s">
        <v>24</v>
      </c>
      <c r="R2" s="38" t="s">
        <v>25</v>
      </c>
      <c r="S2" s="38" t="s">
        <v>26</v>
      </c>
      <c r="T2" s="38" t="s">
        <v>27</v>
      </c>
      <c r="U2" s="38" t="s">
        <v>28</v>
      </c>
      <c r="V2" s="38" t="s">
        <v>29</v>
      </c>
      <c r="W2" s="38" t="s">
        <v>30</v>
      </c>
      <c r="X2" s="38" t="s">
        <v>101</v>
      </c>
      <c r="Y2" s="73"/>
    </row>
    <row r="3" spans="1:25" x14ac:dyDescent="0.25">
      <c r="A3" s="10">
        <v>24</v>
      </c>
      <c r="B3" s="10">
        <v>202577</v>
      </c>
      <c r="C3" s="10" t="s">
        <v>52</v>
      </c>
      <c r="D3" s="38">
        <v>1.33</v>
      </c>
      <c r="E3" s="38">
        <v>0.86</v>
      </c>
      <c r="F3" s="38">
        <v>0.86</v>
      </c>
      <c r="G3" s="38">
        <v>0.75</v>
      </c>
      <c r="H3" s="38">
        <v>0.25</v>
      </c>
      <c r="I3" s="38">
        <v>2.19</v>
      </c>
      <c r="J3" s="38">
        <v>1.9670000000000001</v>
      </c>
      <c r="K3" s="38">
        <v>0.31</v>
      </c>
      <c r="L3" s="38">
        <v>0.378</v>
      </c>
      <c r="M3" s="38">
        <v>4</v>
      </c>
      <c r="N3" s="38">
        <v>5</v>
      </c>
      <c r="O3" s="38">
        <v>4.25</v>
      </c>
      <c r="P3" s="38">
        <v>9.0890000000000004</v>
      </c>
      <c r="Q3" s="38">
        <v>23</v>
      </c>
      <c r="R3" s="38">
        <v>11.86</v>
      </c>
      <c r="S3" s="38">
        <v>19.73</v>
      </c>
      <c r="T3" s="38">
        <v>2.3723999999999998</v>
      </c>
      <c r="U3" s="38">
        <v>2.2757000000000001</v>
      </c>
      <c r="V3" s="38">
        <v>2.2757000000000001</v>
      </c>
      <c r="W3" s="38">
        <v>1.0657000000000001</v>
      </c>
      <c r="X3" s="38">
        <v>97.299000000000007</v>
      </c>
      <c r="Y3" s="59">
        <v>0.68359999999999999</v>
      </c>
    </row>
    <row r="4" spans="1:25" x14ac:dyDescent="0.25">
      <c r="A4" s="10">
        <v>25</v>
      </c>
      <c r="B4" s="10">
        <v>202713</v>
      </c>
      <c r="C4" s="10" t="s">
        <v>53</v>
      </c>
      <c r="D4" s="38">
        <v>1.333</v>
      </c>
      <c r="E4" s="38">
        <v>0.88500000000000001</v>
      </c>
      <c r="F4" s="38">
        <v>0.86199999999999999</v>
      </c>
      <c r="G4" s="38">
        <v>0.43</v>
      </c>
      <c r="H4" s="38">
        <v>0.56999999999999995</v>
      </c>
      <c r="I4" s="38">
        <v>2.19</v>
      </c>
      <c r="J4" s="38">
        <v>2.0579999999999998</v>
      </c>
      <c r="K4" s="38">
        <v>0.31</v>
      </c>
      <c r="L4" s="38">
        <v>0.34899999999999998</v>
      </c>
      <c r="M4" s="38">
        <v>4</v>
      </c>
      <c r="N4" s="38">
        <v>5</v>
      </c>
      <c r="O4" s="38">
        <v>4.57</v>
      </c>
      <c r="P4" s="38">
        <v>8.9830000000000005</v>
      </c>
      <c r="Q4" s="38">
        <v>22.866</v>
      </c>
      <c r="R4" s="38">
        <v>13.335000000000001</v>
      </c>
      <c r="S4" s="38">
        <v>19.568999999999999</v>
      </c>
      <c r="T4" s="38">
        <v>2.3544</v>
      </c>
      <c r="U4" s="38">
        <v>2.3544</v>
      </c>
      <c r="V4" s="38">
        <v>2.3544</v>
      </c>
      <c r="W4" s="38">
        <v>1.0033000000000001</v>
      </c>
      <c r="X4" s="38">
        <v>131.595</v>
      </c>
      <c r="Y4" s="59">
        <v>0.83009999999999995</v>
      </c>
    </row>
    <row r="5" spans="1:25" x14ac:dyDescent="0.25">
      <c r="A5" s="10">
        <v>33</v>
      </c>
      <c r="B5" s="10">
        <v>239914</v>
      </c>
      <c r="C5" s="10" t="s">
        <v>56</v>
      </c>
      <c r="D5" s="38">
        <v>1.36</v>
      </c>
      <c r="E5" s="38">
        <v>0.88500000000000001</v>
      </c>
      <c r="F5" s="38">
        <v>0.88500000000000001</v>
      </c>
      <c r="G5" s="38">
        <v>3.3000000000000002E-2</v>
      </c>
      <c r="H5" s="38">
        <v>0.96699999999999997</v>
      </c>
      <c r="I5" s="38">
        <v>2.19</v>
      </c>
      <c r="J5" s="38">
        <v>2.1789999999999998</v>
      </c>
      <c r="K5" s="38">
        <v>0.31</v>
      </c>
      <c r="L5" s="38">
        <v>0.313</v>
      </c>
      <c r="M5" s="38">
        <v>4</v>
      </c>
      <c r="N5" s="38">
        <v>5</v>
      </c>
      <c r="O5" s="38">
        <v>4.9669999999999996</v>
      </c>
      <c r="P5" s="38">
        <v>8.9390000000000001</v>
      </c>
      <c r="Q5" s="38">
        <v>22.273</v>
      </c>
      <c r="R5" s="38">
        <v>12.03</v>
      </c>
      <c r="S5" s="38">
        <v>17.663</v>
      </c>
      <c r="T5" s="38">
        <v>2.2227000000000001</v>
      </c>
      <c r="U5" s="38">
        <v>2.1836000000000002</v>
      </c>
      <c r="V5" s="38">
        <v>2.1836000000000002</v>
      </c>
      <c r="W5" s="38">
        <v>0.96660000000000001</v>
      </c>
      <c r="X5" s="38">
        <v>97.299000000000007</v>
      </c>
      <c r="Y5" s="59">
        <v>1.1133</v>
      </c>
    </row>
    <row r="6" spans="1:25" x14ac:dyDescent="0.25">
      <c r="A6" s="10">
        <v>34</v>
      </c>
      <c r="B6" s="10">
        <v>239915</v>
      </c>
      <c r="C6" s="10" t="s">
        <v>57</v>
      </c>
      <c r="D6" s="38">
        <v>1.36</v>
      </c>
      <c r="E6" s="38">
        <v>0.88500000000000001</v>
      </c>
      <c r="F6" s="38">
        <v>0.88500000000000001</v>
      </c>
      <c r="G6" s="38">
        <v>6.7000000000000004E-2</v>
      </c>
      <c r="H6" s="38">
        <v>0.93300000000000005</v>
      </c>
      <c r="I6" s="38">
        <v>2.19</v>
      </c>
      <c r="J6" s="38">
        <v>2.169</v>
      </c>
      <c r="K6" s="38">
        <v>0.31</v>
      </c>
      <c r="L6" s="38">
        <v>0.316</v>
      </c>
      <c r="M6" s="38">
        <v>4</v>
      </c>
      <c r="N6" s="38">
        <v>5</v>
      </c>
      <c r="O6" s="38">
        <v>4.9329999999999998</v>
      </c>
      <c r="P6" s="38">
        <v>8.9580000000000002</v>
      </c>
      <c r="Q6" s="38">
        <v>22.26</v>
      </c>
      <c r="R6" s="38">
        <v>12.074</v>
      </c>
      <c r="S6" s="38">
        <v>18.177</v>
      </c>
      <c r="T6" s="38">
        <v>2.2321</v>
      </c>
      <c r="U6" s="38">
        <v>2.2035999999999998</v>
      </c>
      <c r="V6" s="38">
        <v>2.2035999999999998</v>
      </c>
      <c r="W6" s="38">
        <v>0.98660000000000003</v>
      </c>
      <c r="X6" s="38">
        <v>115.64700000000001</v>
      </c>
      <c r="Y6" s="59">
        <v>1.0254000000000001</v>
      </c>
    </row>
    <row r="7" spans="1:25" x14ac:dyDescent="0.25">
      <c r="A7" s="10">
        <v>35</v>
      </c>
      <c r="B7" s="10">
        <v>239916</v>
      </c>
      <c r="C7" s="10" t="s">
        <v>58</v>
      </c>
      <c r="D7" s="38">
        <v>1.36</v>
      </c>
      <c r="E7" s="38">
        <v>0.88500000000000001</v>
      </c>
      <c r="F7" s="38">
        <v>0.88500000000000001</v>
      </c>
      <c r="G7" s="38">
        <v>0.1</v>
      </c>
      <c r="H7" s="38">
        <v>0.9</v>
      </c>
      <c r="I7" s="38">
        <v>2.19</v>
      </c>
      <c r="J7" s="38">
        <v>2.1579999999999999</v>
      </c>
      <c r="K7" s="38">
        <v>0.31</v>
      </c>
      <c r="L7" s="38">
        <v>0.31900000000000001</v>
      </c>
      <c r="M7" s="38">
        <v>4</v>
      </c>
      <c r="N7" s="38">
        <v>5</v>
      </c>
      <c r="O7" s="38">
        <v>4.9000000000000004</v>
      </c>
      <c r="P7" s="38">
        <v>8.9689999999999994</v>
      </c>
      <c r="Q7" s="38">
        <v>22.239000000000001</v>
      </c>
      <c r="R7" s="38">
        <v>12.038</v>
      </c>
      <c r="S7" s="38">
        <v>18.204000000000001</v>
      </c>
      <c r="T7" s="38">
        <v>2.2313000000000001</v>
      </c>
      <c r="U7" s="38">
        <v>2.2042999999999999</v>
      </c>
      <c r="V7" s="38">
        <v>2.2042999999999999</v>
      </c>
      <c r="W7" s="38">
        <v>0.98699999999999999</v>
      </c>
      <c r="X7" s="38">
        <v>115.64700000000001</v>
      </c>
      <c r="Y7" s="59">
        <v>1.0156000000000001</v>
      </c>
    </row>
    <row r="8" spans="1:25" x14ac:dyDescent="0.25">
      <c r="A8" s="10">
        <v>36</v>
      </c>
      <c r="B8" s="10">
        <v>239917</v>
      </c>
      <c r="C8" s="10" t="s">
        <v>59</v>
      </c>
      <c r="D8" s="38">
        <v>1.36</v>
      </c>
      <c r="E8" s="38">
        <v>0.88500000000000001</v>
      </c>
      <c r="F8" s="38">
        <v>0.88500000000000001</v>
      </c>
      <c r="G8" s="38">
        <v>0.13300000000000001</v>
      </c>
      <c r="H8" s="38">
        <v>0.86699999999999999</v>
      </c>
      <c r="I8" s="38">
        <v>2.19</v>
      </c>
      <c r="J8" s="38">
        <v>2.1480000000000001</v>
      </c>
      <c r="K8" s="38">
        <v>0.31</v>
      </c>
      <c r="L8" s="38">
        <v>0.32200000000000001</v>
      </c>
      <c r="M8" s="38">
        <v>4</v>
      </c>
      <c r="N8" s="38">
        <v>5</v>
      </c>
      <c r="O8" s="38">
        <v>4.867</v>
      </c>
      <c r="P8" s="38">
        <v>8.98</v>
      </c>
      <c r="Q8" s="38">
        <v>22.221</v>
      </c>
      <c r="R8" s="38">
        <v>12.151</v>
      </c>
      <c r="S8" s="38">
        <v>17.809999999999999</v>
      </c>
      <c r="T8" s="38">
        <v>2.2179000000000002</v>
      </c>
      <c r="U8" s="38">
        <v>2.1996000000000002</v>
      </c>
      <c r="V8" s="38">
        <v>2.1996000000000002</v>
      </c>
      <c r="W8" s="38">
        <v>0.98229999999999995</v>
      </c>
      <c r="X8" s="38">
        <v>115.64700000000001</v>
      </c>
      <c r="Y8" s="59">
        <v>1.0448999999999999</v>
      </c>
    </row>
    <row r="9" spans="1:25" x14ac:dyDescent="0.25">
      <c r="A9" s="10">
        <v>37</v>
      </c>
      <c r="B9" s="10">
        <v>239918</v>
      </c>
      <c r="C9" s="10" t="s">
        <v>60</v>
      </c>
      <c r="D9" s="38">
        <v>1.36</v>
      </c>
      <c r="E9" s="38">
        <v>0.88500000000000001</v>
      </c>
      <c r="F9" s="38">
        <v>0.88500000000000001</v>
      </c>
      <c r="G9" s="38">
        <v>0.16700000000000001</v>
      </c>
      <c r="H9" s="38">
        <v>0.83299999999999996</v>
      </c>
      <c r="I9" s="38">
        <v>2.19</v>
      </c>
      <c r="J9" s="38">
        <v>2.137</v>
      </c>
      <c r="K9" s="38">
        <v>0.31</v>
      </c>
      <c r="L9" s="38">
        <v>0.32500000000000001</v>
      </c>
      <c r="M9" s="38">
        <v>4</v>
      </c>
      <c r="N9" s="38">
        <v>5</v>
      </c>
      <c r="O9" s="38">
        <v>4.8330000000000002</v>
      </c>
      <c r="P9" s="38">
        <v>8.9960000000000004</v>
      </c>
      <c r="Q9" s="38">
        <v>22.152999999999999</v>
      </c>
      <c r="R9" s="38">
        <v>11.879</v>
      </c>
      <c r="S9" s="38">
        <v>18.077999999999999</v>
      </c>
      <c r="T9" s="38">
        <v>2.2330000000000001</v>
      </c>
      <c r="U9" s="38">
        <v>2.2023999999999999</v>
      </c>
      <c r="V9" s="38">
        <v>2.2023999999999999</v>
      </c>
      <c r="W9" s="38">
        <v>0.98550000000000004</v>
      </c>
      <c r="X9" s="38">
        <v>123.893</v>
      </c>
      <c r="Y9" s="59">
        <v>1.0059</v>
      </c>
    </row>
    <row r="10" spans="1:25" x14ac:dyDescent="0.25">
      <c r="A10" s="10">
        <v>38</v>
      </c>
      <c r="B10" s="10">
        <v>239919</v>
      </c>
      <c r="C10" s="10" t="s">
        <v>61</v>
      </c>
      <c r="D10" s="38">
        <v>1.36</v>
      </c>
      <c r="E10" s="38">
        <v>0.88500000000000001</v>
      </c>
      <c r="F10" s="38">
        <v>0.88500000000000001</v>
      </c>
      <c r="G10" s="38">
        <v>0.2</v>
      </c>
      <c r="H10" s="38">
        <v>0.8</v>
      </c>
      <c r="I10" s="38">
        <v>2.19</v>
      </c>
      <c r="J10" s="38">
        <v>2.1269999999999998</v>
      </c>
      <c r="K10" s="38">
        <v>0.31</v>
      </c>
      <c r="L10" s="38">
        <v>0.32800000000000001</v>
      </c>
      <c r="M10" s="38">
        <v>4</v>
      </c>
      <c r="N10" s="38">
        <v>5</v>
      </c>
      <c r="O10" s="38">
        <v>4.8</v>
      </c>
      <c r="P10" s="38">
        <v>9.0050000000000008</v>
      </c>
      <c r="Q10" s="38">
        <v>22.126000000000001</v>
      </c>
      <c r="R10" s="38">
        <v>12.097</v>
      </c>
      <c r="S10" s="38">
        <v>17.666</v>
      </c>
      <c r="T10" s="38">
        <v>2.2115</v>
      </c>
      <c r="U10" s="38">
        <v>2.1888000000000001</v>
      </c>
      <c r="V10" s="38">
        <v>2.1888000000000001</v>
      </c>
      <c r="W10" s="38">
        <v>0.97160000000000002</v>
      </c>
      <c r="X10" s="38">
        <v>121.20699999999999</v>
      </c>
      <c r="Y10" s="59">
        <v>1.0547</v>
      </c>
    </row>
    <row r="11" spans="1:25" x14ac:dyDescent="0.25">
      <c r="A11" s="10">
        <v>39</v>
      </c>
      <c r="B11" s="10">
        <v>239920</v>
      </c>
      <c r="C11" s="10" t="s">
        <v>62</v>
      </c>
      <c r="D11" s="38">
        <v>1.36</v>
      </c>
      <c r="E11" s="38">
        <v>0.88500000000000001</v>
      </c>
      <c r="F11" s="38">
        <v>0.88500000000000001</v>
      </c>
      <c r="G11" s="38">
        <v>0.26700000000000002</v>
      </c>
      <c r="H11" s="38">
        <v>0.73299999999999998</v>
      </c>
      <c r="I11" s="38">
        <v>2.19</v>
      </c>
      <c r="J11" s="38">
        <v>2.1059999999999999</v>
      </c>
      <c r="K11" s="38">
        <v>0.31</v>
      </c>
      <c r="L11" s="38">
        <v>0.33400000000000002</v>
      </c>
      <c r="M11" s="38">
        <v>4</v>
      </c>
      <c r="N11" s="38">
        <v>5</v>
      </c>
      <c r="O11" s="38">
        <v>4.7329999999999997</v>
      </c>
      <c r="P11" s="38">
        <v>9.0329999999999995</v>
      </c>
      <c r="Q11" s="38">
        <v>21.99</v>
      </c>
      <c r="R11" s="38">
        <v>11.971</v>
      </c>
      <c r="S11" s="38">
        <v>17.309999999999999</v>
      </c>
      <c r="T11" s="38">
        <v>2.1806999999999999</v>
      </c>
      <c r="U11" s="38">
        <v>2.1922999999999999</v>
      </c>
      <c r="V11" s="38">
        <v>2.1806999999999999</v>
      </c>
      <c r="W11" s="38">
        <v>0.9607</v>
      </c>
      <c r="X11" s="38">
        <v>115.64700000000001</v>
      </c>
      <c r="Y11" s="59">
        <v>1.0645</v>
      </c>
    </row>
    <row r="12" spans="1:25" x14ac:dyDescent="0.25">
      <c r="A12" s="10">
        <v>57</v>
      </c>
      <c r="B12" s="10">
        <v>62383</v>
      </c>
      <c r="C12" s="10" t="s">
        <v>76</v>
      </c>
      <c r="D12" s="38">
        <v>1.33</v>
      </c>
      <c r="E12" s="38">
        <v>0.86</v>
      </c>
      <c r="F12" s="38">
        <v>0.86</v>
      </c>
      <c r="G12" s="38">
        <v>0.68</v>
      </c>
      <c r="H12" s="38">
        <v>0.32</v>
      </c>
      <c r="I12" s="38">
        <v>2.19</v>
      </c>
      <c r="J12" s="38">
        <v>1.986</v>
      </c>
      <c r="K12" s="38">
        <v>0.31</v>
      </c>
      <c r="L12" s="38">
        <v>0.371</v>
      </c>
      <c r="M12" s="38">
        <v>4</v>
      </c>
      <c r="N12" s="38">
        <v>5</v>
      </c>
      <c r="O12" s="38">
        <v>4.32</v>
      </c>
      <c r="P12" s="38">
        <v>9.0679999999999996</v>
      </c>
      <c r="Q12" s="38">
        <v>22.98</v>
      </c>
      <c r="R12" s="38">
        <v>11.836</v>
      </c>
      <c r="S12" s="38">
        <v>19.937000000000001</v>
      </c>
      <c r="T12" s="38">
        <v>2.3807999999999998</v>
      </c>
      <c r="U12" s="38">
        <v>2.2763</v>
      </c>
      <c r="V12" s="38">
        <v>2.2763</v>
      </c>
      <c r="W12" s="38">
        <v>1.0663</v>
      </c>
      <c r="X12" s="38">
        <v>103.71299999999999</v>
      </c>
      <c r="Y12" s="59">
        <v>0.67379999999999995</v>
      </c>
    </row>
    <row r="13" spans="1:25" x14ac:dyDescent="0.25">
      <c r="A13" s="10">
        <v>58</v>
      </c>
      <c r="B13" s="10">
        <v>62384</v>
      </c>
      <c r="C13" s="10" t="s">
        <v>77</v>
      </c>
      <c r="D13" s="38">
        <v>1.33</v>
      </c>
      <c r="E13" s="38">
        <v>0.86</v>
      </c>
      <c r="F13" s="38">
        <v>0.86</v>
      </c>
      <c r="G13" s="38">
        <v>0.71699999999999997</v>
      </c>
      <c r="H13" s="38">
        <v>0.28299999999999997</v>
      </c>
      <c r="I13" s="38">
        <v>2.19</v>
      </c>
      <c r="J13" s="38">
        <v>1.976</v>
      </c>
      <c r="K13" s="38">
        <v>0.31</v>
      </c>
      <c r="L13" s="38">
        <v>0.375</v>
      </c>
      <c r="M13" s="38">
        <v>4</v>
      </c>
      <c r="N13" s="38">
        <v>5</v>
      </c>
      <c r="O13" s="38">
        <v>4.2830000000000004</v>
      </c>
      <c r="P13" s="38">
        <v>9.0790000000000006</v>
      </c>
      <c r="Q13" s="38">
        <v>22.963999999999999</v>
      </c>
      <c r="R13" s="38">
        <v>11.874000000000001</v>
      </c>
      <c r="S13" s="38">
        <v>19.898</v>
      </c>
      <c r="T13" s="38">
        <v>2.3740000000000001</v>
      </c>
      <c r="U13" s="38">
        <v>2.2726000000000002</v>
      </c>
      <c r="V13" s="38">
        <v>2.2726000000000002</v>
      </c>
      <c r="W13" s="38">
        <v>1.0626</v>
      </c>
      <c r="X13" s="38">
        <v>105.577</v>
      </c>
      <c r="Y13" s="59">
        <v>0.68359999999999999</v>
      </c>
    </row>
    <row r="14" spans="1:25" x14ac:dyDescent="0.25">
      <c r="A14" s="10">
        <v>59</v>
      </c>
      <c r="B14" s="10">
        <v>62385</v>
      </c>
      <c r="C14" s="10" t="s">
        <v>78</v>
      </c>
      <c r="D14" s="38">
        <v>1.33</v>
      </c>
      <c r="E14" s="38">
        <v>0.86</v>
      </c>
      <c r="F14" s="38">
        <v>0.86</v>
      </c>
      <c r="G14" s="38">
        <v>0.752</v>
      </c>
      <c r="H14" s="38">
        <v>0.248</v>
      </c>
      <c r="I14" s="38">
        <v>2.19</v>
      </c>
      <c r="J14" s="38">
        <v>1.9670000000000001</v>
      </c>
      <c r="K14" s="38">
        <v>0.31</v>
      </c>
      <c r="L14" s="38">
        <v>0.378</v>
      </c>
      <c r="M14" s="38">
        <v>4</v>
      </c>
      <c r="N14" s="38">
        <v>5</v>
      </c>
      <c r="O14" s="38">
        <v>4.2480000000000002</v>
      </c>
      <c r="P14" s="38">
        <v>9.0839999999999996</v>
      </c>
      <c r="Q14" s="38">
        <v>22.928000000000001</v>
      </c>
      <c r="R14" s="38">
        <v>11.808999999999999</v>
      </c>
      <c r="S14" s="38">
        <v>19.646999999999998</v>
      </c>
      <c r="T14" s="38">
        <v>2.3664000000000001</v>
      </c>
      <c r="U14" s="38">
        <v>2.2724000000000002</v>
      </c>
      <c r="V14" s="38">
        <v>2.2724000000000002</v>
      </c>
      <c r="W14" s="38">
        <v>1.0624</v>
      </c>
      <c r="X14" s="38">
        <v>103.71299999999999</v>
      </c>
      <c r="Y14" s="59">
        <v>0.69340000000000002</v>
      </c>
    </row>
    <row r="15" spans="1:25" x14ac:dyDescent="0.25">
      <c r="A15" s="10">
        <v>60</v>
      </c>
      <c r="B15" s="10">
        <v>62386</v>
      </c>
      <c r="C15" s="10" t="s">
        <v>79</v>
      </c>
      <c r="D15" s="38">
        <v>1.33</v>
      </c>
      <c r="E15" s="38">
        <v>0.86</v>
      </c>
      <c r="F15" s="38">
        <v>0.86</v>
      </c>
      <c r="G15" s="38">
        <v>0.79</v>
      </c>
      <c r="H15" s="38">
        <v>0.21</v>
      </c>
      <c r="I15" s="38">
        <v>2.19</v>
      </c>
      <c r="J15" s="38">
        <v>1.956</v>
      </c>
      <c r="K15" s="38">
        <v>0.31</v>
      </c>
      <c r="L15" s="38">
        <v>0.38100000000000001</v>
      </c>
      <c r="M15" s="38">
        <v>4</v>
      </c>
      <c r="N15" s="38">
        <v>5</v>
      </c>
      <c r="O15" s="38">
        <v>4.21</v>
      </c>
      <c r="P15" s="38">
        <v>9.0969999999999995</v>
      </c>
      <c r="Q15" s="38">
        <v>22.68</v>
      </c>
      <c r="R15" s="38">
        <v>11.742000000000001</v>
      </c>
      <c r="S15" s="38">
        <v>18.876000000000001</v>
      </c>
      <c r="T15" s="38">
        <v>2.3188</v>
      </c>
      <c r="U15" s="38">
        <v>2.2505999999999999</v>
      </c>
      <c r="V15" s="38">
        <v>2.2505999999999999</v>
      </c>
      <c r="W15" s="38">
        <v>1.0335000000000001</v>
      </c>
      <c r="X15" s="38">
        <v>92.611999999999995</v>
      </c>
      <c r="Y15" s="59">
        <v>0.78129999999999999</v>
      </c>
    </row>
    <row r="16" spans="1:25" x14ac:dyDescent="0.25">
      <c r="A16" s="10">
        <v>72</v>
      </c>
      <c r="B16" s="10">
        <v>81694</v>
      </c>
      <c r="C16" s="10" t="s">
        <v>90</v>
      </c>
      <c r="D16" s="38">
        <v>1.36</v>
      </c>
      <c r="E16" s="38">
        <v>0.86</v>
      </c>
      <c r="F16" s="38">
        <v>0.86</v>
      </c>
      <c r="G16" s="38">
        <v>0.66700000000000004</v>
      </c>
      <c r="H16" s="38">
        <v>0.33300000000000002</v>
      </c>
      <c r="I16" s="38">
        <v>2.19</v>
      </c>
      <c r="J16" s="38">
        <v>1.99</v>
      </c>
      <c r="K16" s="38">
        <v>0.31</v>
      </c>
      <c r="L16" s="38">
        <v>0.37</v>
      </c>
      <c r="M16" s="38">
        <v>4</v>
      </c>
      <c r="N16" s="38">
        <v>5</v>
      </c>
      <c r="O16" s="38">
        <v>4.3330000000000002</v>
      </c>
      <c r="P16" s="38">
        <v>9.0399999999999991</v>
      </c>
      <c r="Q16" s="38">
        <v>23.013999999999999</v>
      </c>
      <c r="R16" s="38">
        <v>12.14</v>
      </c>
      <c r="S16" s="38">
        <v>20.199000000000002</v>
      </c>
      <c r="T16" s="38">
        <v>2.3799000000000001</v>
      </c>
      <c r="U16" s="38">
        <v>2.2547999999999999</v>
      </c>
      <c r="V16" s="38">
        <v>2.2547999999999999</v>
      </c>
      <c r="W16" s="38">
        <v>1.0448</v>
      </c>
      <c r="X16" s="38">
        <v>131.595</v>
      </c>
      <c r="Y16" s="59">
        <v>0.70309999999999995</v>
      </c>
    </row>
    <row r="17" spans="1:26" x14ac:dyDescent="0.25">
      <c r="A17" s="10">
        <v>73</v>
      </c>
      <c r="B17" s="10">
        <v>81696</v>
      </c>
      <c r="C17" s="10" t="s">
        <v>91</v>
      </c>
      <c r="D17" s="38">
        <v>1.363</v>
      </c>
      <c r="E17" s="38">
        <v>0.86</v>
      </c>
      <c r="F17" s="38">
        <v>0.86</v>
      </c>
      <c r="G17" s="38">
        <v>0.66700000000000004</v>
      </c>
      <c r="H17" s="38">
        <v>0.33300000000000002</v>
      </c>
      <c r="I17" s="38">
        <v>2.19</v>
      </c>
      <c r="J17" s="38">
        <v>1.99</v>
      </c>
      <c r="K17" s="38">
        <v>0.31</v>
      </c>
      <c r="L17" s="38">
        <v>0.37</v>
      </c>
      <c r="M17" s="38">
        <v>4</v>
      </c>
      <c r="N17" s="38">
        <v>5</v>
      </c>
      <c r="O17" s="38">
        <v>4.3330000000000002</v>
      </c>
      <c r="P17" s="38">
        <v>9.032</v>
      </c>
      <c r="Q17" s="38">
        <v>23.010999999999999</v>
      </c>
      <c r="R17" s="38">
        <v>12.53</v>
      </c>
      <c r="S17" s="38">
        <v>20.116</v>
      </c>
      <c r="T17" s="38">
        <v>2.3616999999999999</v>
      </c>
      <c r="U17" s="38">
        <v>2.2524999999999999</v>
      </c>
      <c r="V17" s="38">
        <v>2.2524999999999999</v>
      </c>
      <c r="W17" s="38">
        <v>1.0425</v>
      </c>
      <c r="X17" s="38">
        <v>117.902</v>
      </c>
      <c r="Y17" s="59">
        <v>0.72270000000000001</v>
      </c>
    </row>
    <row r="18" spans="1:26" x14ac:dyDescent="0.25">
      <c r="A18" s="10">
        <v>84</v>
      </c>
      <c r="B18" s="10">
        <v>235775</v>
      </c>
      <c r="C18" s="10" t="s">
        <v>100</v>
      </c>
      <c r="D18" s="38">
        <v>1.4370000000000001</v>
      </c>
      <c r="E18" s="38">
        <v>0.81</v>
      </c>
      <c r="F18" s="38">
        <v>0.83499999999999996</v>
      </c>
      <c r="G18" s="38">
        <v>1</v>
      </c>
      <c r="H18" s="38">
        <v>0</v>
      </c>
      <c r="I18" s="38">
        <v>0</v>
      </c>
      <c r="J18" s="38">
        <v>2.19</v>
      </c>
      <c r="K18" s="38">
        <v>0</v>
      </c>
      <c r="L18" s="38">
        <v>0.31</v>
      </c>
      <c r="M18" s="38">
        <v>5</v>
      </c>
      <c r="N18" s="38">
        <v>0</v>
      </c>
      <c r="O18" s="38">
        <v>5</v>
      </c>
      <c r="P18" s="38">
        <v>8.9879999999999995</v>
      </c>
      <c r="Q18" s="38">
        <v>22.594000000000001</v>
      </c>
      <c r="R18" s="38">
        <v>12.412000000000001</v>
      </c>
      <c r="S18" s="38">
        <v>19.696000000000002</v>
      </c>
      <c r="T18" s="38">
        <v>2.2397999999999998</v>
      </c>
      <c r="U18" s="38">
        <v>2.306</v>
      </c>
      <c r="V18" s="38">
        <v>2.2397999999999998</v>
      </c>
      <c r="W18" s="38">
        <v>1.0198</v>
      </c>
      <c r="X18" s="38">
        <v>72.781000000000006</v>
      </c>
      <c r="Y18" s="59">
        <v>0.86909999999999998</v>
      </c>
    </row>
    <row r="19" spans="1:26" x14ac:dyDescent="0.25">
      <c r="D19" s="33">
        <f>AVERAGE(D3:D18)</f>
        <v>1.3539375</v>
      </c>
      <c r="E19" s="33">
        <f t="shared" ref="E19:X19" si="0">AVERAGE(E3:E18)</f>
        <v>0.86937499999999979</v>
      </c>
      <c r="F19" s="33">
        <f t="shared" si="0"/>
        <v>0.86949999999999972</v>
      </c>
      <c r="G19" s="33">
        <f t="shared" si="0"/>
        <v>0.46375</v>
      </c>
      <c r="H19" s="33">
        <f t="shared" si="0"/>
        <v>0.53625</v>
      </c>
      <c r="I19" s="33">
        <f t="shared" si="0"/>
        <v>2.0531250000000005</v>
      </c>
      <c r="J19" s="33">
        <f t="shared" si="0"/>
        <v>2.0689999999999995</v>
      </c>
      <c r="K19" s="33">
        <f t="shared" si="0"/>
        <v>0.29062499999999997</v>
      </c>
      <c r="L19" s="33">
        <f t="shared" si="0"/>
        <v>0.34618749999999998</v>
      </c>
      <c r="M19" s="33">
        <f t="shared" si="0"/>
        <v>4.0625</v>
      </c>
      <c r="N19" s="33">
        <f t="shared" si="0"/>
        <v>4.6875</v>
      </c>
      <c r="O19" s="33">
        <f t="shared" si="0"/>
        <v>4.5987499999999999</v>
      </c>
      <c r="P19" s="33">
        <f t="shared" si="0"/>
        <v>9.021250000000002</v>
      </c>
      <c r="Q19" s="33">
        <f t="shared" si="0"/>
        <v>22.581187500000002</v>
      </c>
      <c r="R19" s="33">
        <f t="shared" si="0"/>
        <v>12.111125000000001</v>
      </c>
      <c r="S19" s="33">
        <f t="shared" si="0"/>
        <v>18.911000000000001</v>
      </c>
      <c r="T19" s="33">
        <f t="shared" si="0"/>
        <v>2.2923374999999999</v>
      </c>
      <c r="U19" s="33">
        <f t="shared" si="0"/>
        <v>2.2431187499999998</v>
      </c>
      <c r="V19" s="33">
        <f t="shared" si="0"/>
        <v>2.2382562500000001</v>
      </c>
      <c r="W19" s="33">
        <f t="shared" si="0"/>
        <v>1.0150749999999999</v>
      </c>
      <c r="X19" s="40">
        <f t="shared" si="0"/>
        <v>110.11087500000001</v>
      </c>
      <c r="Y19" s="53">
        <f t="shared" ref="Y19" si="1">AVERAGE(Y3:Y18)</f>
        <v>0.87281249999999999</v>
      </c>
    </row>
    <row r="20" spans="1:26" x14ac:dyDescent="0.25">
      <c r="X20" s="35">
        <f>_xlfn.STDEV.P(X3:X18)</f>
        <v>14.895348833087816</v>
      </c>
      <c r="Z20" s="35"/>
    </row>
    <row r="21" spans="1:26" x14ac:dyDescent="0.25">
      <c r="Z21" s="35"/>
    </row>
  </sheetData>
  <mergeCells count="4">
    <mergeCell ref="A1:A2"/>
    <mergeCell ref="B1:B2"/>
    <mergeCell ref="C1:C2"/>
    <mergeCell ref="Y1:Y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B416-F3F0-49B7-9886-DC34B60DE471}">
  <dimension ref="A1:K72"/>
  <sheetViews>
    <sheetView workbookViewId="0">
      <selection activeCell="E2" sqref="E2:E17"/>
    </sheetView>
  </sheetViews>
  <sheetFormatPr defaultRowHeight="13.8" x14ac:dyDescent="0.25"/>
  <cols>
    <col min="1" max="1" width="8.88671875" style="9"/>
    <col min="2" max="2" width="7.6640625" style="2" bestFit="1" customWidth="1"/>
    <col min="3" max="3" width="7.6640625" style="22" bestFit="1" customWidth="1"/>
    <col min="6" max="7" width="7.6640625" bestFit="1" customWidth="1"/>
    <col min="10" max="10" width="7.6640625" bestFit="1" customWidth="1"/>
  </cols>
  <sheetData>
    <row r="1" spans="1:11" s="26" customFormat="1" x14ac:dyDescent="0.25">
      <c r="A1" s="24" t="s">
        <v>0</v>
      </c>
      <c r="B1" s="3" t="s">
        <v>10</v>
      </c>
      <c r="C1" s="25" t="s">
        <v>9</v>
      </c>
      <c r="E1" s="24" t="s">
        <v>0</v>
      </c>
      <c r="F1" s="3" t="s">
        <v>10</v>
      </c>
      <c r="G1" s="25" t="s">
        <v>9</v>
      </c>
      <c r="I1" s="24" t="s">
        <v>0</v>
      </c>
      <c r="J1" s="3" t="s">
        <v>10</v>
      </c>
      <c r="K1" s="25" t="s">
        <v>9</v>
      </c>
    </row>
    <row r="2" spans="1:11" x14ac:dyDescent="0.25">
      <c r="A2" s="9">
        <v>0</v>
      </c>
      <c r="B2" s="1">
        <v>1.6015625</v>
      </c>
      <c r="C2" s="23">
        <v>0</v>
      </c>
      <c r="E2" s="9">
        <v>24</v>
      </c>
      <c r="F2" s="1">
        <v>0.68359375</v>
      </c>
      <c r="G2" s="23">
        <v>1</v>
      </c>
      <c r="I2" s="30">
        <v>5</v>
      </c>
      <c r="J2" s="6">
        <v>0.91796875</v>
      </c>
      <c r="K2" s="31">
        <v>0</v>
      </c>
    </row>
    <row r="3" spans="1:11" x14ac:dyDescent="0.25">
      <c r="A3" s="9">
        <v>1</v>
      </c>
      <c r="B3" s="1">
        <v>1.357421875</v>
      </c>
      <c r="C3" s="23">
        <v>0</v>
      </c>
      <c r="E3" s="9">
        <v>25</v>
      </c>
      <c r="F3" s="1">
        <v>0.830078125</v>
      </c>
      <c r="G3" s="23">
        <v>1</v>
      </c>
      <c r="I3" s="30">
        <v>6</v>
      </c>
      <c r="J3" s="7">
        <v>0.791015625</v>
      </c>
      <c r="K3" s="31">
        <v>0</v>
      </c>
    </row>
    <row r="4" spans="1:11" x14ac:dyDescent="0.25">
      <c r="A4" s="9">
        <v>2</v>
      </c>
      <c r="B4" s="1">
        <v>1.435546875</v>
      </c>
      <c r="C4" s="23">
        <v>0</v>
      </c>
      <c r="E4" s="27">
        <v>33</v>
      </c>
      <c r="F4" s="18">
        <v>1.11328125</v>
      </c>
      <c r="G4" s="28">
        <v>1</v>
      </c>
      <c r="I4" s="30">
        <v>7</v>
      </c>
      <c r="J4" s="6">
        <v>0.80078125</v>
      </c>
      <c r="K4" s="31">
        <v>0</v>
      </c>
    </row>
    <row r="5" spans="1:11" x14ac:dyDescent="0.25">
      <c r="A5" s="9">
        <v>3</v>
      </c>
      <c r="B5" s="1">
        <v>1.396484375</v>
      </c>
      <c r="C5" s="23">
        <v>0</v>
      </c>
      <c r="E5" s="9">
        <v>34</v>
      </c>
      <c r="F5" s="1">
        <v>1.025390625</v>
      </c>
      <c r="G5" s="23">
        <v>1</v>
      </c>
      <c r="I5" s="30">
        <v>11</v>
      </c>
      <c r="J5" s="6">
        <v>1.015625</v>
      </c>
      <c r="K5" s="31">
        <v>0</v>
      </c>
    </row>
    <row r="6" spans="1:11" x14ac:dyDescent="0.25">
      <c r="A6" s="9">
        <v>4</v>
      </c>
      <c r="B6" s="1">
        <v>1.083984375</v>
      </c>
      <c r="C6" s="23">
        <v>0</v>
      </c>
      <c r="E6" s="9">
        <v>35</v>
      </c>
      <c r="F6" s="1">
        <v>1.015625</v>
      </c>
      <c r="G6" s="23">
        <v>1</v>
      </c>
      <c r="I6" s="30">
        <v>16</v>
      </c>
      <c r="J6" s="6">
        <v>1.0546875</v>
      </c>
      <c r="K6" s="31">
        <v>0</v>
      </c>
    </row>
    <row r="7" spans="1:11" x14ac:dyDescent="0.25">
      <c r="A7" s="27">
        <v>5</v>
      </c>
      <c r="B7" s="18">
        <v>0.91796875</v>
      </c>
      <c r="C7" s="28">
        <v>0</v>
      </c>
      <c r="E7" s="9">
        <v>36</v>
      </c>
      <c r="F7" s="1">
        <v>1.044921875</v>
      </c>
      <c r="G7" s="23">
        <v>1</v>
      </c>
      <c r="I7" s="30">
        <v>20</v>
      </c>
      <c r="J7" s="6">
        <v>0.849609375</v>
      </c>
      <c r="K7" s="31">
        <v>0</v>
      </c>
    </row>
    <row r="8" spans="1:11" x14ac:dyDescent="0.25">
      <c r="A8" s="27">
        <v>6</v>
      </c>
      <c r="B8" s="29">
        <v>0.791015625</v>
      </c>
      <c r="C8" s="28">
        <v>0</v>
      </c>
      <c r="E8" s="9">
        <v>37</v>
      </c>
      <c r="F8" s="1">
        <v>1.005859375</v>
      </c>
      <c r="G8" s="23">
        <v>1</v>
      </c>
      <c r="I8" s="30">
        <v>32</v>
      </c>
      <c r="J8" s="6">
        <v>0.986328125</v>
      </c>
      <c r="K8" s="31">
        <v>0</v>
      </c>
    </row>
    <row r="9" spans="1:11" x14ac:dyDescent="0.25">
      <c r="A9" s="27">
        <v>7</v>
      </c>
      <c r="B9" s="18">
        <v>0.80078125</v>
      </c>
      <c r="C9" s="28">
        <v>0</v>
      </c>
      <c r="E9" s="9">
        <v>38</v>
      </c>
      <c r="F9" s="1">
        <v>1.0546875</v>
      </c>
      <c r="G9" s="23">
        <v>1</v>
      </c>
      <c r="I9" s="19">
        <v>50</v>
      </c>
      <c r="J9" s="29">
        <v>0.64453125</v>
      </c>
      <c r="K9" s="32">
        <v>0</v>
      </c>
    </row>
    <row r="10" spans="1:11" x14ac:dyDescent="0.25">
      <c r="A10" s="9">
        <v>8</v>
      </c>
      <c r="B10" s="1">
        <v>1.34765625</v>
      </c>
      <c r="C10" s="23">
        <v>0</v>
      </c>
      <c r="E10" s="9">
        <v>39</v>
      </c>
      <c r="F10" s="1">
        <v>1.064453125</v>
      </c>
      <c r="G10" s="23">
        <v>1</v>
      </c>
      <c r="I10" s="30">
        <v>52</v>
      </c>
      <c r="J10" s="6">
        <v>0.91796875</v>
      </c>
      <c r="K10" s="31">
        <v>0</v>
      </c>
    </row>
    <row r="11" spans="1:11" x14ac:dyDescent="0.25">
      <c r="A11" s="9">
        <v>9</v>
      </c>
      <c r="B11" s="1">
        <v>1.46484375</v>
      </c>
      <c r="C11" s="23">
        <v>0</v>
      </c>
      <c r="E11" s="9">
        <v>57</v>
      </c>
      <c r="F11" s="1">
        <v>0.673828125</v>
      </c>
      <c r="G11" s="23">
        <v>1</v>
      </c>
      <c r="I11" s="30">
        <v>53</v>
      </c>
      <c r="J11" s="6">
        <v>0.908203125</v>
      </c>
      <c r="K11" s="31">
        <v>0</v>
      </c>
    </row>
    <row r="12" spans="1:11" x14ac:dyDescent="0.25">
      <c r="A12" s="9">
        <v>10</v>
      </c>
      <c r="B12" s="1">
        <v>1.298828125</v>
      </c>
      <c r="C12" s="23">
        <v>0</v>
      </c>
      <c r="E12" s="9">
        <v>58</v>
      </c>
      <c r="F12" s="1">
        <v>0.68359375</v>
      </c>
      <c r="G12" s="23">
        <v>1</v>
      </c>
      <c r="I12" s="30">
        <v>56</v>
      </c>
      <c r="J12" s="6">
        <v>1.044921875</v>
      </c>
      <c r="K12" s="31">
        <v>0</v>
      </c>
    </row>
    <row r="13" spans="1:11" x14ac:dyDescent="0.25">
      <c r="A13" s="27">
        <v>11</v>
      </c>
      <c r="B13" s="18">
        <v>1.015625</v>
      </c>
      <c r="C13" s="28">
        <v>0</v>
      </c>
      <c r="E13" s="9">
        <v>59</v>
      </c>
      <c r="F13" s="1">
        <v>0.693359375</v>
      </c>
      <c r="G13" s="23">
        <v>1</v>
      </c>
      <c r="I13" s="30">
        <v>61</v>
      </c>
      <c r="J13" s="6">
        <v>0.99609375</v>
      </c>
      <c r="K13" s="31">
        <v>0</v>
      </c>
    </row>
    <row r="14" spans="1:11" x14ac:dyDescent="0.25">
      <c r="A14" s="9">
        <v>12</v>
      </c>
      <c r="B14" s="1">
        <v>1.103515625</v>
      </c>
      <c r="C14" s="23">
        <v>0</v>
      </c>
      <c r="E14" s="9">
        <v>60</v>
      </c>
      <c r="F14" s="1">
        <v>0.78125</v>
      </c>
      <c r="G14" s="23">
        <v>1</v>
      </c>
      <c r="I14" s="30">
        <v>62</v>
      </c>
      <c r="J14" s="6">
        <v>1.005859375</v>
      </c>
      <c r="K14" s="31">
        <v>0</v>
      </c>
    </row>
    <row r="15" spans="1:11" x14ac:dyDescent="0.25">
      <c r="A15" s="9">
        <v>13</v>
      </c>
      <c r="B15" s="1">
        <v>1.50390625</v>
      </c>
      <c r="C15" s="23">
        <v>0</v>
      </c>
      <c r="E15" s="9">
        <v>72</v>
      </c>
      <c r="F15" s="1">
        <v>0.703125</v>
      </c>
      <c r="G15" s="23">
        <v>1</v>
      </c>
      <c r="I15" s="30">
        <v>63</v>
      </c>
      <c r="J15" s="6">
        <v>1.025390625</v>
      </c>
      <c r="K15" s="31">
        <v>0</v>
      </c>
    </row>
    <row r="16" spans="1:11" x14ac:dyDescent="0.25">
      <c r="A16" s="9">
        <v>14</v>
      </c>
      <c r="B16" s="1">
        <v>1.07421875</v>
      </c>
      <c r="C16" s="23">
        <v>0</v>
      </c>
      <c r="E16" s="9">
        <v>73</v>
      </c>
      <c r="F16" s="1">
        <v>0.72265625</v>
      </c>
      <c r="G16" s="23">
        <v>1</v>
      </c>
      <c r="I16" s="30">
        <v>64</v>
      </c>
      <c r="J16" s="6">
        <v>0.966796875</v>
      </c>
      <c r="K16" s="31">
        <v>0</v>
      </c>
    </row>
    <row r="17" spans="1:11" x14ac:dyDescent="0.25">
      <c r="A17" s="9">
        <v>15</v>
      </c>
      <c r="B17" s="1">
        <v>1.240234375</v>
      </c>
      <c r="C17" s="23">
        <v>0</v>
      </c>
      <c r="E17" s="9">
        <v>84</v>
      </c>
      <c r="F17" s="1">
        <v>0.869140625</v>
      </c>
      <c r="G17" s="23">
        <v>1</v>
      </c>
      <c r="I17" s="30">
        <v>65</v>
      </c>
      <c r="J17" s="6">
        <v>0.91796875</v>
      </c>
      <c r="K17" s="31">
        <v>0</v>
      </c>
    </row>
    <row r="18" spans="1:11" x14ac:dyDescent="0.25">
      <c r="A18" s="27">
        <v>16</v>
      </c>
      <c r="B18" s="18">
        <v>1.0546875</v>
      </c>
      <c r="C18" s="28">
        <v>0</v>
      </c>
      <c r="E18" s="3" t="s">
        <v>3</v>
      </c>
      <c r="F18" s="3">
        <f>MIN(F5:F17,F2:F3)</f>
        <v>0.673828125</v>
      </c>
      <c r="G18" s="22">
        <f>COUNT(F2:F3,F5:F17)</f>
        <v>15</v>
      </c>
      <c r="I18" s="30">
        <v>66</v>
      </c>
      <c r="J18" s="6">
        <v>0.87890625</v>
      </c>
      <c r="K18" s="31">
        <v>0</v>
      </c>
    </row>
    <row r="19" spans="1:11" x14ac:dyDescent="0.25">
      <c r="A19" s="9">
        <v>17</v>
      </c>
      <c r="B19" s="1">
        <v>1.376953125</v>
      </c>
      <c r="C19" s="23">
        <v>0</v>
      </c>
      <c r="E19" s="3" t="s">
        <v>4</v>
      </c>
      <c r="F19" s="3">
        <f>MAX(F2:F3,F5:F17)</f>
        <v>1.064453125</v>
      </c>
      <c r="G19" s="22">
        <f>COUNT(F3:F4,F6:F18)</f>
        <v>15</v>
      </c>
      <c r="I19" s="30">
        <v>70</v>
      </c>
      <c r="J19" s="6">
        <v>0.908203125</v>
      </c>
      <c r="K19" s="31">
        <v>0</v>
      </c>
    </row>
    <row r="20" spans="1:11" x14ac:dyDescent="0.25">
      <c r="A20" s="9">
        <v>18</v>
      </c>
      <c r="B20" s="1">
        <v>1.103515625</v>
      </c>
      <c r="C20" s="23">
        <v>0</v>
      </c>
      <c r="I20" s="30">
        <v>74</v>
      </c>
      <c r="J20" s="6">
        <v>0.947265625</v>
      </c>
      <c r="K20" s="31">
        <v>0</v>
      </c>
    </row>
    <row r="21" spans="1:11" x14ac:dyDescent="0.25">
      <c r="A21" s="9">
        <v>19</v>
      </c>
      <c r="B21" s="1">
        <v>1.171875</v>
      </c>
      <c r="C21" s="23">
        <v>0</v>
      </c>
      <c r="I21" s="30">
        <v>75</v>
      </c>
      <c r="J21" s="6">
        <v>0.869140625</v>
      </c>
      <c r="K21" s="31">
        <v>0</v>
      </c>
    </row>
    <row r="22" spans="1:11" x14ac:dyDescent="0.25">
      <c r="A22" s="27">
        <v>20</v>
      </c>
      <c r="B22" s="18">
        <v>0.849609375</v>
      </c>
      <c r="C22" s="28">
        <v>0</v>
      </c>
      <c r="I22" s="19">
        <v>33</v>
      </c>
      <c r="J22" s="29">
        <v>1.11328125</v>
      </c>
      <c r="K22" s="32">
        <v>1</v>
      </c>
    </row>
    <row r="23" spans="1:11" x14ac:dyDescent="0.25">
      <c r="A23" s="9">
        <v>21</v>
      </c>
      <c r="B23" s="1">
        <v>1.25</v>
      </c>
      <c r="C23" s="23">
        <v>0</v>
      </c>
      <c r="I23" s="3" t="s">
        <v>3</v>
      </c>
      <c r="J23" s="6">
        <f>MIN(J10:J21,J2:J8)</f>
        <v>0.791015625</v>
      </c>
      <c r="K23" s="22">
        <f>COUNT(J2:J22)</f>
        <v>21</v>
      </c>
    </row>
    <row r="24" spans="1:11" x14ac:dyDescent="0.25">
      <c r="A24" s="9">
        <v>22</v>
      </c>
      <c r="B24" s="1">
        <v>1.23046875</v>
      </c>
      <c r="C24" s="23">
        <v>0</v>
      </c>
      <c r="I24" s="3" t="s">
        <v>4</v>
      </c>
      <c r="J24" s="6">
        <f>MAX(J10:J21,J2:J8)</f>
        <v>1.0546875</v>
      </c>
      <c r="K24" s="22">
        <f>COUNT(J3:J23)</f>
        <v>21</v>
      </c>
    </row>
    <row r="25" spans="1:11" x14ac:dyDescent="0.25">
      <c r="A25" s="9">
        <v>23</v>
      </c>
      <c r="B25" s="1">
        <v>1.220703125</v>
      </c>
      <c r="C25" s="23">
        <v>0</v>
      </c>
    </row>
    <row r="26" spans="1:11" x14ac:dyDescent="0.25">
      <c r="A26" s="9">
        <v>26</v>
      </c>
      <c r="B26" s="1">
        <v>1.34765625</v>
      </c>
      <c r="C26" s="23">
        <v>0</v>
      </c>
    </row>
    <row r="27" spans="1:11" x14ac:dyDescent="0.25">
      <c r="A27" s="9">
        <v>27</v>
      </c>
      <c r="B27" s="1">
        <v>1.455078125</v>
      </c>
      <c r="C27" s="23">
        <v>0</v>
      </c>
    </row>
    <row r="28" spans="1:11" x14ac:dyDescent="0.25">
      <c r="A28" s="9">
        <v>28</v>
      </c>
      <c r="B28" s="1">
        <v>1.435546875</v>
      </c>
      <c r="C28" s="23">
        <v>0</v>
      </c>
    </row>
    <row r="29" spans="1:11" x14ac:dyDescent="0.25">
      <c r="A29" s="9">
        <v>29</v>
      </c>
      <c r="B29" s="1">
        <v>1.376953125</v>
      </c>
      <c r="C29" s="23">
        <v>0</v>
      </c>
    </row>
    <row r="30" spans="1:11" x14ac:dyDescent="0.25">
      <c r="A30" s="9">
        <v>30</v>
      </c>
      <c r="B30" s="1">
        <v>1.298828125</v>
      </c>
      <c r="C30" s="23">
        <v>0</v>
      </c>
    </row>
    <row r="31" spans="1:11" x14ac:dyDescent="0.25">
      <c r="A31" s="9">
        <v>31</v>
      </c>
      <c r="B31" s="1">
        <v>1.259765625</v>
      </c>
      <c r="C31" s="23">
        <v>0</v>
      </c>
    </row>
    <row r="32" spans="1:11" x14ac:dyDescent="0.25">
      <c r="A32" s="27">
        <v>32</v>
      </c>
      <c r="B32" s="18">
        <v>0.986328125</v>
      </c>
      <c r="C32" s="28">
        <v>0</v>
      </c>
    </row>
    <row r="33" spans="1:3" x14ac:dyDescent="0.25">
      <c r="A33" s="9">
        <v>40</v>
      </c>
      <c r="B33" s="1">
        <v>1.201171875</v>
      </c>
      <c r="C33" s="23">
        <v>0</v>
      </c>
    </row>
    <row r="34" spans="1:3" x14ac:dyDescent="0.25">
      <c r="A34" s="9">
        <v>41</v>
      </c>
      <c r="B34" s="1">
        <v>1.19140625</v>
      </c>
      <c r="C34" s="23">
        <v>0</v>
      </c>
    </row>
    <row r="35" spans="1:3" x14ac:dyDescent="0.25">
      <c r="A35" s="9">
        <v>42</v>
      </c>
      <c r="B35" s="1">
        <v>1.357421875</v>
      </c>
      <c r="C35" s="23">
        <v>0</v>
      </c>
    </row>
    <row r="36" spans="1:3" x14ac:dyDescent="0.25">
      <c r="A36" s="9">
        <v>43</v>
      </c>
      <c r="B36" s="1">
        <v>1.259765625</v>
      </c>
      <c r="C36" s="23">
        <v>0</v>
      </c>
    </row>
    <row r="37" spans="1:3" x14ac:dyDescent="0.25">
      <c r="A37" s="9">
        <v>44</v>
      </c>
      <c r="B37" s="1">
        <v>1.455078125</v>
      </c>
      <c r="C37" s="23">
        <v>0</v>
      </c>
    </row>
    <row r="38" spans="1:3" x14ac:dyDescent="0.25">
      <c r="A38" s="9">
        <v>45</v>
      </c>
      <c r="B38" s="1">
        <v>1.484375</v>
      </c>
      <c r="C38" s="23">
        <v>0</v>
      </c>
    </row>
    <row r="39" spans="1:3" x14ac:dyDescent="0.25">
      <c r="A39" s="9">
        <v>46</v>
      </c>
      <c r="B39" s="1">
        <v>1.50390625</v>
      </c>
      <c r="C39" s="23">
        <v>0</v>
      </c>
    </row>
    <row r="40" spans="1:3" x14ac:dyDescent="0.25">
      <c r="A40" s="9">
        <v>47</v>
      </c>
      <c r="B40" s="1">
        <v>1.474609375</v>
      </c>
      <c r="C40" s="23">
        <v>0</v>
      </c>
    </row>
    <row r="41" spans="1:3" x14ac:dyDescent="0.25">
      <c r="A41" s="9">
        <v>48</v>
      </c>
      <c r="B41" s="1">
        <v>1.513671875</v>
      </c>
      <c r="C41" s="23">
        <v>0</v>
      </c>
    </row>
    <row r="42" spans="1:3" x14ac:dyDescent="0.25">
      <c r="A42" s="9">
        <v>49</v>
      </c>
      <c r="B42" s="1">
        <v>1.474609375</v>
      </c>
      <c r="C42" s="23">
        <v>0</v>
      </c>
    </row>
    <row r="43" spans="1:3" x14ac:dyDescent="0.25">
      <c r="A43" s="27">
        <v>50</v>
      </c>
      <c r="B43" s="18">
        <v>0.64453125</v>
      </c>
      <c r="C43" s="28">
        <v>0</v>
      </c>
    </row>
    <row r="44" spans="1:3" x14ac:dyDescent="0.25">
      <c r="A44" s="9">
        <v>51</v>
      </c>
      <c r="B44" s="1">
        <v>1.2109375</v>
      </c>
      <c r="C44" s="23">
        <v>0</v>
      </c>
    </row>
    <row r="45" spans="1:3" x14ac:dyDescent="0.25">
      <c r="A45" s="27">
        <v>52</v>
      </c>
      <c r="B45" s="18">
        <v>0.91796875</v>
      </c>
      <c r="C45" s="28">
        <v>0</v>
      </c>
    </row>
    <row r="46" spans="1:3" x14ac:dyDescent="0.25">
      <c r="A46" s="27">
        <v>53</v>
      </c>
      <c r="B46" s="18">
        <v>0.908203125</v>
      </c>
      <c r="C46" s="28">
        <v>0</v>
      </c>
    </row>
    <row r="47" spans="1:3" x14ac:dyDescent="0.25">
      <c r="A47" s="9">
        <v>54</v>
      </c>
      <c r="B47" s="1">
        <v>1.30859375</v>
      </c>
      <c r="C47" s="23">
        <v>0</v>
      </c>
    </row>
    <row r="48" spans="1:3" x14ac:dyDescent="0.25">
      <c r="A48" s="9">
        <v>55</v>
      </c>
      <c r="B48" s="1">
        <v>1.201171875</v>
      </c>
      <c r="C48" s="23">
        <v>0</v>
      </c>
    </row>
    <row r="49" spans="1:3" x14ac:dyDescent="0.25">
      <c r="A49" s="27">
        <v>56</v>
      </c>
      <c r="B49" s="18">
        <v>1.044921875</v>
      </c>
      <c r="C49" s="28">
        <v>0</v>
      </c>
    </row>
    <row r="50" spans="1:3" x14ac:dyDescent="0.25">
      <c r="A50" s="27">
        <v>61</v>
      </c>
      <c r="B50" s="18">
        <v>0.99609375</v>
      </c>
      <c r="C50" s="28">
        <v>0</v>
      </c>
    </row>
    <row r="51" spans="1:3" x14ac:dyDescent="0.25">
      <c r="A51" s="27">
        <v>62</v>
      </c>
      <c r="B51" s="18">
        <v>1.005859375</v>
      </c>
      <c r="C51" s="28">
        <v>0</v>
      </c>
    </row>
    <row r="52" spans="1:3" x14ac:dyDescent="0.25">
      <c r="A52" s="27">
        <v>63</v>
      </c>
      <c r="B52" s="18">
        <v>1.025390625</v>
      </c>
      <c r="C52" s="28">
        <v>0</v>
      </c>
    </row>
    <row r="53" spans="1:3" x14ac:dyDescent="0.25">
      <c r="A53" s="27">
        <v>64</v>
      </c>
      <c r="B53" s="18">
        <v>0.966796875</v>
      </c>
      <c r="C53" s="28">
        <v>0</v>
      </c>
    </row>
    <row r="54" spans="1:3" x14ac:dyDescent="0.25">
      <c r="A54" s="27">
        <v>65</v>
      </c>
      <c r="B54" s="18">
        <v>0.91796875</v>
      </c>
      <c r="C54" s="28">
        <v>0</v>
      </c>
    </row>
    <row r="55" spans="1:3" x14ac:dyDescent="0.25">
      <c r="A55" s="27">
        <v>66</v>
      </c>
      <c r="B55" s="18">
        <v>0.87890625</v>
      </c>
      <c r="C55" s="28">
        <v>0</v>
      </c>
    </row>
    <row r="56" spans="1:3" x14ac:dyDescent="0.25">
      <c r="A56" s="9">
        <v>67</v>
      </c>
      <c r="B56" s="1">
        <v>1.15234375</v>
      </c>
      <c r="C56" s="23">
        <v>0</v>
      </c>
    </row>
    <row r="57" spans="1:3" x14ac:dyDescent="0.25">
      <c r="A57" s="9">
        <v>68</v>
      </c>
      <c r="B57" s="1">
        <v>1.474609375</v>
      </c>
      <c r="C57" s="23">
        <v>0</v>
      </c>
    </row>
    <row r="58" spans="1:3" x14ac:dyDescent="0.25">
      <c r="A58" s="9">
        <v>69</v>
      </c>
      <c r="B58" s="1">
        <v>1.26953125</v>
      </c>
      <c r="C58" s="23">
        <v>0</v>
      </c>
    </row>
    <row r="59" spans="1:3" x14ac:dyDescent="0.25">
      <c r="A59" s="27">
        <v>70</v>
      </c>
      <c r="B59" s="18">
        <v>0.908203125</v>
      </c>
      <c r="C59" s="28">
        <v>0</v>
      </c>
    </row>
    <row r="60" spans="1:3" x14ac:dyDescent="0.25">
      <c r="A60" s="9">
        <v>71</v>
      </c>
      <c r="B60" s="1">
        <v>1.083984375</v>
      </c>
      <c r="C60" s="23">
        <v>0</v>
      </c>
    </row>
    <row r="61" spans="1:3" x14ac:dyDescent="0.25">
      <c r="A61" s="27">
        <v>74</v>
      </c>
      <c r="B61" s="18">
        <v>0.947265625</v>
      </c>
      <c r="C61" s="28">
        <v>0</v>
      </c>
    </row>
    <row r="62" spans="1:3" x14ac:dyDescent="0.25">
      <c r="A62" s="27">
        <v>75</v>
      </c>
      <c r="B62" s="18">
        <v>0.869140625</v>
      </c>
      <c r="C62" s="28">
        <v>0</v>
      </c>
    </row>
    <row r="63" spans="1:3" x14ac:dyDescent="0.25">
      <c r="A63" s="9">
        <v>76</v>
      </c>
      <c r="B63" s="1">
        <v>1.2109375</v>
      </c>
      <c r="C63" s="23">
        <v>0</v>
      </c>
    </row>
    <row r="64" spans="1:3" x14ac:dyDescent="0.25">
      <c r="A64" s="9">
        <v>77</v>
      </c>
      <c r="B64" s="1">
        <v>1.474609375</v>
      </c>
      <c r="C64" s="23">
        <v>0</v>
      </c>
    </row>
    <row r="65" spans="1:3" x14ac:dyDescent="0.25">
      <c r="A65" s="9">
        <v>78</v>
      </c>
      <c r="B65" s="1">
        <v>1.09375</v>
      </c>
      <c r="C65" s="23">
        <v>0</v>
      </c>
    </row>
    <row r="66" spans="1:3" x14ac:dyDescent="0.25">
      <c r="A66" s="9">
        <v>79</v>
      </c>
      <c r="B66" s="1">
        <v>1.09375</v>
      </c>
      <c r="C66" s="23">
        <v>0</v>
      </c>
    </row>
    <row r="67" spans="1:3" x14ac:dyDescent="0.25">
      <c r="A67" s="9">
        <v>80</v>
      </c>
      <c r="B67" s="1">
        <v>1.357421875</v>
      </c>
      <c r="C67" s="23">
        <v>0</v>
      </c>
    </row>
    <row r="68" spans="1:3" x14ac:dyDescent="0.25">
      <c r="A68" s="9">
        <v>81</v>
      </c>
      <c r="B68" s="1">
        <v>1.3671875</v>
      </c>
      <c r="C68" s="23">
        <v>0</v>
      </c>
    </row>
    <row r="69" spans="1:3" x14ac:dyDescent="0.25">
      <c r="A69" s="9">
        <v>82</v>
      </c>
      <c r="B69" s="1">
        <v>1.103515625</v>
      </c>
      <c r="C69" s="23">
        <v>0</v>
      </c>
    </row>
    <row r="70" spans="1:3" x14ac:dyDescent="0.25">
      <c r="A70" s="9">
        <v>83</v>
      </c>
      <c r="B70" s="1">
        <v>1.328125</v>
      </c>
      <c r="C70" s="23">
        <v>0</v>
      </c>
    </row>
    <row r="71" spans="1:3" x14ac:dyDescent="0.25">
      <c r="A71" s="24" t="s">
        <v>3</v>
      </c>
      <c r="B71" s="3">
        <f>MIN(B63:B70,B56:B58,B47:B48,B44,B33:B42,B23:B31,B21,B19,B14:B17,B10:B12,B2:B6,B20)</f>
        <v>1.07421875</v>
      </c>
      <c r="C71" s="22">
        <f>COUNT(B63:B70,B56:B58,B47:B48,B44,B33:B42,B23:B31,B21,B19,B14:B17,B10:B12,B2:B6,B20)</f>
        <v>48</v>
      </c>
    </row>
    <row r="72" spans="1:3" x14ac:dyDescent="0.25">
      <c r="A72" s="24" t="s">
        <v>4</v>
      </c>
      <c r="B72" s="3">
        <f>MAX(B63:B70,B56:B58,B47:B48,B44,B33:B42,B23:B31,B21,B19,B14:B17,B10:B12,B2:B6,B20)</f>
        <v>1.6015625</v>
      </c>
      <c r="C72" s="22">
        <f>COUNT(B64:B71,B57:B59,B48:B49,B45,B34:B43,B24:B32,B22,B20,B15:B18,B11:B13,B3:B7,B21)</f>
        <v>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B8C8-DB16-4768-B8FA-FE6E62371364}">
  <dimension ref="A1:Z88"/>
  <sheetViews>
    <sheetView topLeftCell="D14" zoomScale="55" zoomScaleNormal="55" workbookViewId="0">
      <selection activeCell="AB68" sqref="AB68"/>
    </sheetView>
  </sheetViews>
  <sheetFormatPr defaultRowHeight="13.8" x14ac:dyDescent="0.25"/>
  <cols>
    <col min="2" max="2" width="10.109375" bestFit="1" customWidth="1"/>
    <col min="3" max="3" width="38.44140625" bestFit="1" customWidth="1"/>
    <col min="4" max="5" width="10.88671875" style="35" bestFit="1" customWidth="1"/>
    <col min="6" max="6" width="13.88671875" style="35" bestFit="1" customWidth="1"/>
    <col min="7" max="8" width="9.21875" style="35" bestFit="1" customWidth="1"/>
    <col min="9" max="9" width="7.6640625" style="35" bestFit="1" customWidth="1"/>
    <col min="10" max="11" width="10.44140625" style="35" bestFit="1" customWidth="1"/>
    <col min="12" max="12" width="13.5546875" style="35" bestFit="1" customWidth="1"/>
    <col min="13" max="14" width="11.44140625" style="35" bestFit="1" customWidth="1"/>
    <col min="15" max="15" width="14.44140625" style="35" bestFit="1" customWidth="1"/>
    <col min="16" max="16" width="6.6640625" style="35" bestFit="1" customWidth="1"/>
    <col min="17" max="17" width="7.6640625" style="35" bestFit="1" customWidth="1"/>
    <col min="18" max="18" width="8.109375" style="35" bestFit="1" customWidth="1"/>
    <col min="19" max="19" width="11.109375" style="35" bestFit="1" customWidth="1"/>
    <col min="20" max="21" width="6.6640625" style="35" bestFit="1" customWidth="1"/>
    <col min="22" max="22" width="8.44140625" style="35" bestFit="1" customWidth="1"/>
    <col min="23" max="23" width="6.6640625" style="35" bestFit="1" customWidth="1"/>
    <col min="24" max="24" width="11.77734375" style="35" bestFit="1" customWidth="1"/>
    <col min="25" max="25" width="7.5546875" bestFit="1" customWidth="1"/>
  </cols>
  <sheetData>
    <row r="1" spans="1:26" s="44" customFormat="1" x14ac:dyDescent="0.25">
      <c r="A1" s="70" t="s">
        <v>106</v>
      </c>
      <c r="B1" s="70" t="s">
        <v>107</v>
      </c>
      <c r="C1" s="70" t="s">
        <v>108</v>
      </c>
      <c r="D1" s="43">
        <v>8</v>
      </c>
      <c r="E1" s="43">
        <v>9</v>
      </c>
      <c r="F1" s="43">
        <v>11</v>
      </c>
      <c r="G1" s="43">
        <v>15</v>
      </c>
      <c r="H1" s="43">
        <v>16</v>
      </c>
      <c r="I1" s="43">
        <v>18</v>
      </c>
      <c r="J1" s="43">
        <v>19</v>
      </c>
      <c r="K1" s="43">
        <v>21</v>
      </c>
      <c r="L1" s="43">
        <v>22</v>
      </c>
      <c r="M1" s="43">
        <v>23</v>
      </c>
      <c r="N1" s="43">
        <v>24</v>
      </c>
      <c r="O1" s="43">
        <v>25</v>
      </c>
      <c r="P1" s="43">
        <v>26</v>
      </c>
      <c r="Q1" s="43">
        <v>27</v>
      </c>
      <c r="R1" s="43">
        <v>29</v>
      </c>
      <c r="S1" s="43">
        <v>31</v>
      </c>
      <c r="T1" s="43">
        <v>34</v>
      </c>
      <c r="U1" s="43">
        <v>35</v>
      </c>
      <c r="V1" s="43">
        <v>36</v>
      </c>
      <c r="W1" s="43">
        <v>37</v>
      </c>
      <c r="X1" s="43">
        <v>40</v>
      </c>
      <c r="Y1" s="70" t="s">
        <v>5</v>
      </c>
      <c r="Z1" s="71" t="s">
        <v>109</v>
      </c>
    </row>
    <row r="2" spans="1:26" s="45" customFormat="1" x14ac:dyDescent="0.25">
      <c r="A2" s="70"/>
      <c r="B2" s="70"/>
      <c r="C2" s="70"/>
      <c r="D2" s="34" t="s">
        <v>11</v>
      </c>
      <c r="E2" s="34" t="s">
        <v>12</v>
      </c>
      <c r="F2" s="34" t="s">
        <v>13</v>
      </c>
      <c r="G2" s="34" t="s">
        <v>14</v>
      </c>
      <c r="H2" s="34" t="s">
        <v>15</v>
      </c>
      <c r="I2" s="34" t="s">
        <v>16</v>
      </c>
      <c r="J2" s="34" t="s">
        <v>17</v>
      </c>
      <c r="K2" s="34" t="s">
        <v>18</v>
      </c>
      <c r="L2" s="34" t="s">
        <v>19</v>
      </c>
      <c r="M2" s="34" t="s">
        <v>20</v>
      </c>
      <c r="N2" s="34" t="s">
        <v>21</v>
      </c>
      <c r="O2" s="34" t="s">
        <v>22</v>
      </c>
      <c r="P2" s="34" t="s">
        <v>23</v>
      </c>
      <c r="Q2" s="34" t="s">
        <v>24</v>
      </c>
      <c r="R2" s="34" t="s">
        <v>25</v>
      </c>
      <c r="S2" s="34" t="s">
        <v>26</v>
      </c>
      <c r="T2" s="34" t="s">
        <v>27</v>
      </c>
      <c r="U2" s="34" t="s">
        <v>28</v>
      </c>
      <c r="V2" s="34" t="s">
        <v>29</v>
      </c>
      <c r="W2" s="34" t="s">
        <v>30</v>
      </c>
      <c r="X2" s="34" t="s">
        <v>101</v>
      </c>
      <c r="Y2" s="70"/>
      <c r="Z2" s="71"/>
    </row>
    <row r="3" spans="1:26" x14ac:dyDescent="0.25">
      <c r="A3" s="9">
        <v>0</v>
      </c>
      <c r="B3" s="9">
        <v>108002</v>
      </c>
      <c r="C3" s="9" t="s">
        <v>31</v>
      </c>
      <c r="D3" s="34">
        <v>1.5820000000000001</v>
      </c>
      <c r="E3" s="34">
        <v>0.67500000000000004</v>
      </c>
      <c r="F3" s="34">
        <v>0.70099999999999996</v>
      </c>
      <c r="G3" s="34">
        <v>1</v>
      </c>
      <c r="H3" s="34">
        <v>0</v>
      </c>
      <c r="I3" s="34">
        <v>0</v>
      </c>
      <c r="J3" s="34">
        <v>2.19</v>
      </c>
      <c r="K3" s="34">
        <v>0</v>
      </c>
      <c r="L3" s="34">
        <v>0.31</v>
      </c>
      <c r="M3" s="34">
        <v>5</v>
      </c>
      <c r="N3" s="34">
        <v>0</v>
      </c>
      <c r="O3" s="34">
        <v>5</v>
      </c>
      <c r="P3" s="34">
        <v>8.4600000000000009</v>
      </c>
      <c r="Q3" s="34">
        <v>21.77</v>
      </c>
      <c r="R3" s="34">
        <v>9.84</v>
      </c>
      <c r="S3" s="34">
        <v>14.307</v>
      </c>
      <c r="T3" s="34">
        <v>2.1078999999999999</v>
      </c>
      <c r="U3" s="34">
        <v>2.0811999999999999</v>
      </c>
      <c r="V3" s="34">
        <v>2.0811999999999999</v>
      </c>
      <c r="W3" s="34">
        <v>0.86370000000000002</v>
      </c>
      <c r="X3" s="34">
        <v>0</v>
      </c>
      <c r="Y3" s="9">
        <v>1.6015999999999999</v>
      </c>
      <c r="Z3" s="34">
        <v>0</v>
      </c>
    </row>
    <row r="4" spans="1:26" x14ac:dyDescent="0.25">
      <c r="A4" s="9">
        <v>1</v>
      </c>
      <c r="B4" s="9">
        <v>109405</v>
      </c>
      <c r="C4" s="9" t="s">
        <v>32</v>
      </c>
      <c r="D4" s="34">
        <v>1.712</v>
      </c>
      <c r="E4" s="34">
        <v>0.755</v>
      </c>
      <c r="F4" s="34">
        <v>0.77600000000000002</v>
      </c>
      <c r="G4" s="34">
        <v>1</v>
      </c>
      <c r="H4" s="34">
        <v>0</v>
      </c>
      <c r="I4" s="34">
        <v>0</v>
      </c>
      <c r="J4" s="34">
        <v>2.19</v>
      </c>
      <c r="K4" s="34">
        <v>0</v>
      </c>
      <c r="L4" s="34">
        <v>0.31</v>
      </c>
      <c r="M4" s="34">
        <v>5</v>
      </c>
      <c r="N4" s="34">
        <v>0</v>
      </c>
      <c r="O4" s="34">
        <v>5</v>
      </c>
      <c r="P4" s="34">
        <v>8.7289999999999992</v>
      </c>
      <c r="Q4" s="34">
        <v>21.507999999999999</v>
      </c>
      <c r="R4" s="34">
        <v>10.571999999999999</v>
      </c>
      <c r="S4" s="34">
        <v>16.623999999999999</v>
      </c>
      <c r="T4" s="34">
        <v>2.1951999999999998</v>
      </c>
      <c r="U4" s="34">
        <v>2.1149</v>
      </c>
      <c r="V4" s="34">
        <v>2.1149</v>
      </c>
      <c r="W4" s="34">
        <v>0.87960000000000005</v>
      </c>
      <c r="X4" s="34">
        <v>0</v>
      </c>
      <c r="Y4" s="9">
        <v>1.3573999999999999</v>
      </c>
      <c r="Z4" s="34">
        <v>0</v>
      </c>
    </row>
    <row r="5" spans="1:26" x14ac:dyDescent="0.25">
      <c r="A5" s="9">
        <v>2</v>
      </c>
      <c r="B5" s="9">
        <v>151700</v>
      </c>
      <c r="C5" s="9" t="s">
        <v>33</v>
      </c>
      <c r="D5" s="34">
        <v>1.8939999999999999</v>
      </c>
      <c r="E5" s="34">
        <v>0.73499999999999999</v>
      </c>
      <c r="F5" s="34">
        <v>0.78300000000000003</v>
      </c>
      <c r="G5" s="34">
        <v>1</v>
      </c>
      <c r="H5" s="34">
        <v>0</v>
      </c>
      <c r="I5" s="34">
        <v>0</v>
      </c>
      <c r="J5" s="34">
        <v>2.19</v>
      </c>
      <c r="K5" s="34">
        <v>0</v>
      </c>
      <c r="L5" s="34">
        <v>0.31</v>
      </c>
      <c r="M5" s="34">
        <v>5</v>
      </c>
      <c r="N5" s="34">
        <v>0</v>
      </c>
      <c r="O5" s="34">
        <v>5</v>
      </c>
      <c r="P5" s="34">
        <v>8.6280000000000001</v>
      </c>
      <c r="Q5" s="34">
        <v>22.151</v>
      </c>
      <c r="R5" s="34">
        <v>10.505000000000001</v>
      </c>
      <c r="S5" s="34">
        <v>15.141999999999999</v>
      </c>
      <c r="T5" s="34">
        <v>2.1476000000000002</v>
      </c>
      <c r="U5" s="34">
        <v>2.1236000000000002</v>
      </c>
      <c r="V5" s="34">
        <v>2.1236000000000002</v>
      </c>
      <c r="W5" s="34">
        <v>0.89139999999999997</v>
      </c>
      <c r="X5" s="34">
        <v>0</v>
      </c>
      <c r="Y5" s="9">
        <v>1.4355</v>
      </c>
      <c r="Z5" s="34">
        <v>0</v>
      </c>
    </row>
    <row r="6" spans="1:26" x14ac:dyDescent="0.25">
      <c r="A6" s="9">
        <v>3</v>
      </c>
      <c r="B6" s="9">
        <v>154071</v>
      </c>
      <c r="C6" s="9" t="s">
        <v>34</v>
      </c>
      <c r="D6" s="34">
        <v>1.55</v>
      </c>
      <c r="E6" s="34">
        <v>0.67500000000000004</v>
      </c>
      <c r="F6" s="34">
        <v>0.73399999999999999</v>
      </c>
      <c r="G6" s="34">
        <v>1</v>
      </c>
      <c r="H6" s="34">
        <v>0</v>
      </c>
      <c r="I6" s="34">
        <v>0</v>
      </c>
      <c r="J6" s="34">
        <v>2.19</v>
      </c>
      <c r="K6" s="34">
        <v>0</v>
      </c>
      <c r="L6" s="34">
        <v>0.31</v>
      </c>
      <c r="M6" s="34">
        <v>5</v>
      </c>
      <c r="N6" s="34">
        <v>0</v>
      </c>
      <c r="O6" s="34">
        <v>5</v>
      </c>
      <c r="P6" s="34">
        <v>8.4749999999999996</v>
      </c>
      <c r="Q6" s="34">
        <v>21.768999999999998</v>
      </c>
      <c r="R6" s="34">
        <v>9.4489999999999998</v>
      </c>
      <c r="S6" s="34">
        <v>15.675000000000001</v>
      </c>
      <c r="T6" s="34">
        <v>2.2012999999999998</v>
      </c>
      <c r="U6" s="34">
        <v>2.1238999999999999</v>
      </c>
      <c r="V6" s="34">
        <v>2.1238999999999999</v>
      </c>
      <c r="W6" s="34">
        <v>0.89180000000000004</v>
      </c>
      <c r="X6" s="34">
        <v>0</v>
      </c>
      <c r="Y6" s="9">
        <v>1.3965000000000001</v>
      </c>
      <c r="Z6" s="34">
        <v>0</v>
      </c>
    </row>
    <row r="7" spans="1:26" x14ac:dyDescent="0.25">
      <c r="A7" s="9">
        <v>4</v>
      </c>
      <c r="B7" s="9">
        <v>154072</v>
      </c>
      <c r="C7" s="9" t="s">
        <v>35</v>
      </c>
      <c r="D7" s="34">
        <v>1.3129999999999999</v>
      </c>
      <c r="E7" s="34">
        <v>0.67500000000000004</v>
      </c>
      <c r="F7" s="34">
        <v>0.84199999999999997</v>
      </c>
      <c r="G7" s="34">
        <v>1</v>
      </c>
      <c r="H7" s="34">
        <v>0</v>
      </c>
      <c r="I7" s="34">
        <v>0</v>
      </c>
      <c r="J7" s="34">
        <v>2.19</v>
      </c>
      <c r="K7" s="34">
        <v>0</v>
      </c>
      <c r="L7" s="34">
        <v>0.31</v>
      </c>
      <c r="M7" s="34">
        <v>5</v>
      </c>
      <c r="N7" s="34">
        <v>0</v>
      </c>
      <c r="O7" s="34">
        <v>5</v>
      </c>
      <c r="P7" s="34">
        <v>8.766</v>
      </c>
      <c r="Q7" s="34">
        <v>22.702999999999999</v>
      </c>
      <c r="R7" s="34">
        <v>11.47</v>
      </c>
      <c r="S7" s="34">
        <v>17.638999999999999</v>
      </c>
      <c r="T7" s="34">
        <v>2.2650999999999999</v>
      </c>
      <c r="U7" s="34">
        <v>2.2054999999999998</v>
      </c>
      <c r="V7" s="34">
        <v>2.2054999999999998</v>
      </c>
      <c r="W7" s="34">
        <v>0.97299999999999998</v>
      </c>
      <c r="X7" s="34">
        <v>0</v>
      </c>
      <c r="Y7" s="9">
        <v>1.0840000000000001</v>
      </c>
      <c r="Z7" s="34">
        <v>0</v>
      </c>
    </row>
    <row r="8" spans="1:26" x14ac:dyDescent="0.25">
      <c r="A8" s="9">
        <v>5</v>
      </c>
      <c r="B8" s="9">
        <v>15545</v>
      </c>
      <c r="C8" s="9" t="s">
        <v>36</v>
      </c>
      <c r="D8" s="34">
        <v>1.33</v>
      </c>
      <c r="E8" s="34">
        <v>0.86</v>
      </c>
      <c r="F8" s="34">
        <v>0.86</v>
      </c>
      <c r="G8" s="34">
        <v>1</v>
      </c>
      <c r="H8" s="34">
        <v>0</v>
      </c>
      <c r="I8" s="34">
        <v>0</v>
      </c>
      <c r="J8" s="34">
        <v>1.9</v>
      </c>
      <c r="K8" s="34">
        <v>0</v>
      </c>
      <c r="L8" s="34">
        <v>0.4</v>
      </c>
      <c r="M8" s="34">
        <v>4</v>
      </c>
      <c r="N8" s="34">
        <v>0</v>
      </c>
      <c r="O8" s="34">
        <v>4</v>
      </c>
      <c r="P8" s="34">
        <v>9.1980000000000004</v>
      </c>
      <c r="Q8" s="34">
        <v>22.21</v>
      </c>
      <c r="R8" s="34">
        <v>11.868</v>
      </c>
      <c r="S8" s="34">
        <v>17.25</v>
      </c>
      <c r="T8" s="34">
        <v>2.1852999999999998</v>
      </c>
      <c r="U8" s="34">
        <v>2.2181000000000002</v>
      </c>
      <c r="V8" s="34">
        <v>2.1852999999999998</v>
      </c>
      <c r="W8" s="34">
        <v>0.96530000000000005</v>
      </c>
      <c r="X8" s="34">
        <v>0</v>
      </c>
      <c r="Y8" s="9">
        <v>0.91800000000000004</v>
      </c>
      <c r="Z8" s="34">
        <v>0</v>
      </c>
    </row>
    <row r="9" spans="1:26" x14ac:dyDescent="0.25">
      <c r="A9" s="9">
        <v>6</v>
      </c>
      <c r="B9" s="9">
        <v>15546</v>
      </c>
      <c r="C9" s="9" t="s">
        <v>36</v>
      </c>
      <c r="D9" s="34">
        <v>1.33</v>
      </c>
      <c r="E9" s="34">
        <v>0.86</v>
      </c>
      <c r="F9" s="34">
        <v>0.86</v>
      </c>
      <c r="G9" s="34">
        <v>1</v>
      </c>
      <c r="H9" s="34">
        <v>0</v>
      </c>
      <c r="I9" s="34">
        <v>0</v>
      </c>
      <c r="J9" s="34">
        <v>1.9</v>
      </c>
      <c r="K9" s="34">
        <v>0</v>
      </c>
      <c r="L9" s="34">
        <v>0.4</v>
      </c>
      <c r="M9" s="34">
        <v>4</v>
      </c>
      <c r="N9" s="34">
        <v>0</v>
      </c>
      <c r="O9" s="34">
        <v>4</v>
      </c>
      <c r="P9" s="34">
        <v>9.1989999999999998</v>
      </c>
      <c r="Q9" s="34">
        <v>22.47</v>
      </c>
      <c r="R9" s="34">
        <v>10.49</v>
      </c>
      <c r="S9" s="34">
        <v>17.789000000000001</v>
      </c>
      <c r="T9" s="34">
        <v>2.2355</v>
      </c>
      <c r="U9" s="34">
        <v>2.3582000000000001</v>
      </c>
      <c r="V9" s="34">
        <v>2.2355</v>
      </c>
      <c r="W9" s="34">
        <v>1.0155000000000001</v>
      </c>
      <c r="X9" s="34">
        <v>0</v>
      </c>
      <c r="Y9" s="9">
        <v>0.79100000000000004</v>
      </c>
      <c r="Z9" s="34">
        <v>0</v>
      </c>
    </row>
    <row r="10" spans="1:26" x14ac:dyDescent="0.25">
      <c r="A10" s="9">
        <v>7</v>
      </c>
      <c r="B10" s="9">
        <v>15547</v>
      </c>
      <c r="C10" s="9" t="s">
        <v>36</v>
      </c>
      <c r="D10" s="34">
        <v>1.33</v>
      </c>
      <c r="E10" s="34">
        <v>0.86</v>
      </c>
      <c r="F10" s="34">
        <v>0.86</v>
      </c>
      <c r="G10" s="34">
        <v>1</v>
      </c>
      <c r="H10" s="34">
        <v>0</v>
      </c>
      <c r="I10" s="34">
        <v>0</v>
      </c>
      <c r="J10" s="34">
        <v>1.9</v>
      </c>
      <c r="K10" s="34">
        <v>0</v>
      </c>
      <c r="L10" s="34">
        <v>0.4</v>
      </c>
      <c r="M10" s="34">
        <v>4</v>
      </c>
      <c r="N10" s="34">
        <v>0</v>
      </c>
      <c r="O10" s="34">
        <v>4</v>
      </c>
      <c r="P10" s="34">
        <v>9.1989999999999998</v>
      </c>
      <c r="Q10" s="34">
        <v>22.706</v>
      </c>
      <c r="R10" s="34">
        <v>11.984</v>
      </c>
      <c r="S10" s="34">
        <v>18.481000000000002</v>
      </c>
      <c r="T10" s="34">
        <v>2.2791999999999999</v>
      </c>
      <c r="U10" s="34">
        <v>2.2484000000000002</v>
      </c>
      <c r="V10" s="34">
        <v>2.2484000000000002</v>
      </c>
      <c r="W10" s="34">
        <v>1.0281</v>
      </c>
      <c r="X10" s="34">
        <v>0</v>
      </c>
      <c r="Y10" s="9">
        <v>0.80079999999999996</v>
      </c>
      <c r="Z10" s="34">
        <v>0</v>
      </c>
    </row>
    <row r="11" spans="1:26" x14ac:dyDescent="0.25">
      <c r="A11" s="9">
        <v>8</v>
      </c>
      <c r="B11" s="9">
        <v>157881</v>
      </c>
      <c r="C11" s="9" t="s">
        <v>32</v>
      </c>
      <c r="D11" s="34">
        <v>1.712</v>
      </c>
      <c r="E11" s="34">
        <v>0.755</v>
      </c>
      <c r="F11" s="34">
        <v>0.77600000000000002</v>
      </c>
      <c r="G11" s="34">
        <v>1</v>
      </c>
      <c r="H11" s="34">
        <v>0</v>
      </c>
      <c r="I11" s="34">
        <v>0</v>
      </c>
      <c r="J11" s="34">
        <v>2.19</v>
      </c>
      <c r="K11" s="34">
        <v>0</v>
      </c>
      <c r="L11" s="34">
        <v>0.31</v>
      </c>
      <c r="M11" s="34">
        <v>5</v>
      </c>
      <c r="N11" s="34">
        <v>0</v>
      </c>
      <c r="O11" s="34">
        <v>5</v>
      </c>
      <c r="P11" s="34">
        <v>8.7289999999999992</v>
      </c>
      <c r="Q11" s="34">
        <v>21.58</v>
      </c>
      <c r="R11" s="34">
        <v>10.573</v>
      </c>
      <c r="S11" s="34">
        <v>16.57</v>
      </c>
      <c r="T11" s="34">
        <v>2.1989000000000001</v>
      </c>
      <c r="U11" s="34">
        <v>2.1179000000000001</v>
      </c>
      <c r="V11" s="34">
        <v>2.1179000000000001</v>
      </c>
      <c r="W11" s="34">
        <v>0.88570000000000004</v>
      </c>
      <c r="X11" s="34">
        <v>0</v>
      </c>
      <c r="Y11" s="9">
        <v>1.3476999999999999</v>
      </c>
      <c r="Z11" s="34">
        <v>0</v>
      </c>
    </row>
    <row r="12" spans="1:26" x14ac:dyDescent="0.25">
      <c r="A12" s="9">
        <v>12</v>
      </c>
      <c r="B12" s="9">
        <v>168440</v>
      </c>
      <c r="C12" s="9" t="s">
        <v>37</v>
      </c>
      <c r="D12" s="34">
        <v>1.8939999999999999</v>
      </c>
      <c r="E12" s="34">
        <v>0.73499999999999999</v>
      </c>
      <c r="F12" s="34">
        <v>0.78300000000000003</v>
      </c>
      <c r="G12" s="34">
        <v>1</v>
      </c>
      <c r="H12" s="34">
        <v>0</v>
      </c>
      <c r="I12" s="34">
        <v>0</v>
      </c>
      <c r="J12" s="34">
        <v>2.19</v>
      </c>
      <c r="K12" s="34">
        <v>0</v>
      </c>
      <c r="L12" s="34">
        <v>0.31</v>
      </c>
      <c r="M12" s="34">
        <v>5</v>
      </c>
      <c r="N12" s="34">
        <v>0</v>
      </c>
      <c r="O12" s="34">
        <v>5</v>
      </c>
      <c r="P12" s="34">
        <v>8.6620000000000008</v>
      </c>
      <c r="Q12" s="34">
        <v>22.015999999999998</v>
      </c>
      <c r="R12" s="34">
        <v>10.942</v>
      </c>
      <c r="S12" s="34">
        <v>15.849</v>
      </c>
      <c r="T12" s="34">
        <v>2.1751999999999998</v>
      </c>
      <c r="U12" s="34">
        <v>2.1105</v>
      </c>
      <c r="V12" s="34">
        <v>2.1105</v>
      </c>
      <c r="W12" s="34">
        <v>0.87839999999999996</v>
      </c>
      <c r="X12" s="34">
        <v>0</v>
      </c>
      <c r="Y12" s="9">
        <v>1.4648000000000001</v>
      </c>
      <c r="Z12" s="34">
        <v>0</v>
      </c>
    </row>
    <row r="13" spans="1:26" x14ac:dyDescent="0.25">
      <c r="A13" s="9">
        <v>13</v>
      </c>
      <c r="B13" s="9">
        <v>169443</v>
      </c>
      <c r="C13" s="9" t="s">
        <v>38</v>
      </c>
      <c r="D13" s="34">
        <v>1.869</v>
      </c>
      <c r="E13" s="34">
        <v>0.73499999999999999</v>
      </c>
      <c r="F13" s="34">
        <v>0.78300000000000003</v>
      </c>
      <c r="G13" s="34">
        <v>1</v>
      </c>
      <c r="H13" s="34">
        <v>0</v>
      </c>
      <c r="I13" s="34">
        <v>0</v>
      </c>
      <c r="J13" s="34">
        <v>2.19</v>
      </c>
      <c r="K13" s="34">
        <v>0</v>
      </c>
      <c r="L13" s="34">
        <v>0.31</v>
      </c>
      <c r="M13" s="34">
        <v>5</v>
      </c>
      <c r="N13" s="34">
        <v>0</v>
      </c>
      <c r="O13" s="34">
        <v>5</v>
      </c>
      <c r="P13" s="34">
        <v>8.7349999999999994</v>
      </c>
      <c r="Q13" s="34">
        <v>21.643000000000001</v>
      </c>
      <c r="R13" s="34">
        <v>10.574</v>
      </c>
      <c r="S13" s="34">
        <v>16.238</v>
      </c>
      <c r="T13" s="34">
        <v>2.1726000000000001</v>
      </c>
      <c r="U13" s="34">
        <v>2.1355</v>
      </c>
      <c r="V13" s="34">
        <v>2.1355</v>
      </c>
      <c r="W13" s="34">
        <v>0.91769999999999996</v>
      </c>
      <c r="X13" s="34">
        <v>0</v>
      </c>
      <c r="Y13" s="9">
        <v>1.2988</v>
      </c>
      <c r="Z13" s="34">
        <v>0</v>
      </c>
    </row>
    <row r="14" spans="1:26" x14ac:dyDescent="0.25">
      <c r="A14" s="9">
        <v>14</v>
      </c>
      <c r="B14" s="9">
        <v>172806</v>
      </c>
      <c r="C14" s="9" t="s">
        <v>39</v>
      </c>
      <c r="D14" s="34">
        <v>1.32</v>
      </c>
      <c r="E14" s="34">
        <v>0.86</v>
      </c>
      <c r="F14" s="34">
        <v>0.86</v>
      </c>
      <c r="G14" s="34">
        <v>1</v>
      </c>
      <c r="H14" s="34">
        <v>0</v>
      </c>
      <c r="I14" s="34">
        <v>0</v>
      </c>
      <c r="J14" s="34">
        <v>2.19</v>
      </c>
      <c r="K14" s="34">
        <v>0</v>
      </c>
      <c r="L14" s="34">
        <v>0.31</v>
      </c>
      <c r="M14" s="34">
        <v>5</v>
      </c>
      <c r="N14" s="34">
        <v>0</v>
      </c>
      <c r="O14" s="34">
        <v>5</v>
      </c>
      <c r="P14" s="34">
        <v>8.9090000000000007</v>
      </c>
      <c r="Q14" s="34">
        <v>22.254999999999999</v>
      </c>
      <c r="R14" s="34">
        <v>11.837</v>
      </c>
      <c r="S14" s="34">
        <v>18.170999999999999</v>
      </c>
      <c r="T14" s="34">
        <v>2.2565</v>
      </c>
      <c r="U14" s="34">
        <v>2.1968999999999999</v>
      </c>
      <c r="V14" s="34">
        <v>2.1968999999999999</v>
      </c>
      <c r="W14" s="34">
        <v>0.97870000000000001</v>
      </c>
      <c r="X14" s="34">
        <v>0</v>
      </c>
      <c r="Y14" s="9">
        <v>1.0156000000000001</v>
      </c>
      <c r="Z14" s="34">
        <v>0</v>
      </c>
    </row>
    <row r="15" spans="1:26" x14ac:dyDescent="0.25">
      <c r="A15" s="9">
        <v>15</v>
      </c>
      <c r="B15" s="9">
        <v>172807</v>
      </c>
      <c r="C15" s="9" t="s">
        <v>40</v>
      </c>
      <c r="D15" s="34">
        <v>1.597</v>
      </c>
      <c r="E15" s="34">
        <v>0.83</v>
      </c>
      <c r="F15" s="34">
        <v>0.84499999999999997</v>
      </c>
      <c r="G15" s="34">
        <v>1</v>
      </c>
      <c r="H15" s="34">
        <v>0</v>
      </c>
      <c r="I15" s="34">
        <v>0</v>
      </c>
      <c r="J15" s="34">
        <v>2.19</v>
      </c>
      <c r="K15" s="34">
        <v>0</v>
      </c>
      <c r="L15" s="34">
        <v>0.31</v>
      </c>
      <c r="M15" s="34">
        <v>5</v>
      </c>
      <c r="N15" s="34">
        <v>0</v>
      </c>
      <c r="O15" s="34">
        <v>5</v>
      </c>
      <c r="P15" s="34">
        <v>8.891</v>
      </c>
      <c r="Q15" s="34">
        <v>22.225000000000001</v>
      </c>
      <c r="R15" s="34">
        <v>11.872999999999999</v>
      </c>
      <c r="S15" s="34">
        <v>17.579000000000001</v>
      </c>
      <c r="T15" s="34">
        <v>2.2277999999999998</v>
      </c>
      <c r="U15" s="34">
        <v>2.1812</v>
      </c>
      <c r="V15" s="34">
        <v>2.1812</v>
      </c>
      <c r="W15" s="34">
        <v>0.96330000000000005</v>
      </c>
      <c r="X15" s="34">
        <v>0</v>
      </c>
      <c r="Y15" s="9">
        <v>1.1034999999999999</v>
      </c>
      <c r="Z15" s="34">
        <v>0</v>
      </c>
    </row>
    <row r="16" spans="1:26" x14ac:dyDescent="0.25">
      <c r="A16" s="9">
        <v>17</v>
      </c>
      <c r="B16" s="9">
        <v>182793</v>
      </c>
      <c r="C16" s="9" t="s">
        <v>41</v>
      </c>
      <c r="D16" s="34">
        <v>1.66</v>
      </c>
      <c r="E16" s="34">
        <v>0.755</v>
      </c>
      <c r="F16" s="34">
        <v>0.755</v>
      </c>
      <c r="G16" s="34">
        <v>1</v>
      </c>
      <c r="H16" s="34">
        <v>0</v>
      </c>
      <c r="I16" s="34">
        <v>0</v>
      </c>
      <c r="J16" s="34">
        <v>2.19</v>
      </c>
      <c r="K16" s="34">
        <v>0</v>
      </c>
      <c r="L16" s="34">
        <v>0.31</v>
      </c>
      <c r="M16" s="34">
        <v>5</v>
      </c>
      <c r="N16" s="34">
        <v>0</v>
      </c>
      <c r="O16" s="34">
        <v>5</v>
      </c>
      <c r="P16" s="34">
        <v>8.6370000000000005</v>
      </c>
      <c r="Q16" s="34">
        <v>21.614999999999998</v>
      </c>
      <c r="R16" s="34">
        <v>10.891999999999999</v>
      </c>
      <c r="S16" s="34">
        <v>17.039000000000001</v>
      </c>
      <c r="T16" s="34">
        <v>2.2149999999999999</v>
      </c>
      <c r="U16" s="34">
        <v>2.0918000000000001</v>
      </c>
      <c r="V16" s="34">
        <v>2.0918000000000001</v>
      </c>
      <c r="W16" s="34">
        <v>0.85960000000000003</v>
      </c>
      <c r="X16" s="34">
        <v>0</v>
      </c>
      <c r="Y16" s="9">
        <v>1.5039</v>
      </c>
      <c r="Z16" s="34">
        <v>0</v>
      </c>
    </row>
    <row r="17" spans="1:26" x14ac:dyDescent="0.25">
      <c r="A17" s="9">
        <v>18</v>
      </c>
      <c r="B17" s="9">
        <v>183822</v>
      </c>
      <c r="C17" s="9" t="s">
        <v>42</v>
      </c>
      <c r="D17" s="34">
        <v>1.33</v>
      </c>
      <c r="E17" s="34">
        <v>0.86</v>
      </c>
      <c r="F17" s="34">
        <v>0.86</v>
      </c>
      <c r="G17" s="34">
        <v>0.5</v>
      </c>
      <c r="H17" s="34">
        <v>0.5</v>
      </c>
      <c r="I17" s="34">
        <v>2.1800000000000002</v>
      </c>
      <c r="J17" s="34">
        <v>2.1850000000000001</v>
      </c>
      <c r="K17" s="34">
        <v>0.47499999999999998</v>
      </c>
      <c r="L17" s="34">
        <v>0.39200000000000002</v>
      </c>
      <c r="M17" s="34">
        <v>5</v>
      </c>
      <c r="N17" s="34">
        <v>5</v>
      </c>
      <c r="O17" s="34">
        <v>5</v>
      </c>
      <c r="P17" s="34">
        <v>8.9600000000000009</v>
      </c>
      <c r="Q17" s="34">
        <v>22.977</v>
      </c>
      <c r="R17" s="34">
        <v>10.922000000000001</v>
      </c>
      <c r="S17" s="34">
        <v>17.181000000000001</v>
      </c>
      <c r="T17" s="34">
        <v>2.2589999999999999</v>
      </c>
      <c r="U17" s="34">
        <v>2.2130999999999998</v>
      </c>
      <c r="V17" s="34">
        <v>2.2130999999999998</v>
      </c>
      <c r="W17" s="34">
        <v>0.99560000000000004</v>
      </c>
      <c r="X17" s="34">
        <v>0</v>
      </c>
      <c r="Y17" s="9">
        <v>1.0742</v>
      </c>
      <c r="Z17" s="34">
        <v>0</v>
      </c>
    </row>
    <row r="18" spans="1:26" x14ac:dyDescent="0.25">
      <c r="A18" s="9">
        <v>19</v>
      </c>
      <c r="B18" s="9">
        <v>188750</v>
      </c>
      <c r="C18" s="9" t="s">
        <v>43</v>
      </c>
      <c r="D18" s="34">
        <v>1.33</v>
      </c>
      <c r="E18" s="34">
        <v>0.86</v>
      </c>
      <c r="F18" s="34">
        <v>0.86</v>
      </c>
      <c r="G18" s="34">
        <v>0.86699999999999999</v>
      </c>
      <c r="H18" s="34">
        <v>0.13300000000000001</v>
      </c>
      <c r="I18" s="34">
        <v>1.63</v>
      </c>
      <c r="J18" s="34">
        <v>2.1019999999999999</v>
      </c>
      <c r="K18" s="34">
        <v>0.495</v>
      </c>
      <c r="L18" s="34">
        <v>0.33500000000000002</v>
      </c>
      <c r="M18" s="34">
        <v>5</v>
      </c>
      <c r="N18" s="34">
        <v>5</v>
      </c>
      <c r="O18" s="34">
        <v>5</v>
      </c>
      <c r="P18" s="34">
        <v>8.8179999999999996</v>
      </c>
      <c r="Q18" s="34">
        <v>22.780999999999999</v>
      </c>
      <c r="R18" s="34">
        <v>11.557</v>
      </c>
      <c r="S18" s="34">
        <v>16.349</v>
      </c>
      <c r="T18" s="34">
        <v>2.2200000000000002</v>
      </c>
      <c r="U18" s="34">
        <v>2.1657999999999999</v>
      </c>
      <c r="V18" s="34">
        <v>2.1657999999999999</v>
      </c>
      <c r="W18" s="34">
        <v>0.94799999999999995</v>
      </c>
      <c r="X18" s="34">
        <v>0</v>
      </c>
      <c r="Y18" s="9">
        <v>1.2402</v>
      </c>
      <c r="Z18" s="34">
        <v>0</v>
      </c>
    </row>
    <row r="19" spans="1:26" x14ac:dyDescent="0.25">
      <c r="A19" s="9">
        <v>20</v>
      </c>
      <c r="B19" s="9">
        <v>193217</v>
      </c>
      <c r="C19" s="9" t="s">
        <v>44</v>
      </c>
      <c r="D19" s="34">
        <v>1.33</v>
      </c>
      <c r="E19" s="34">
        <v>0.86</v>
      </c>
      <c r="F19" s="34">
        <v>0.86</v>
      </c>
      <c r="G19" s="34">
        <v>1</v>
      </c>
      <c r="H19" s="34">
        <v>0</v>
      </c>
      <c r="I19" s="34">
        <v>0</v>
      </c>
      <c r="J19" s="34">
        <v>2.19</v>
      </c>
      <c r="K19" s="34">
        <v>0</v>
      </c>
      <c r="L19" s="34">
        <v>0.31</v>
      </c>
      <c r="M19" s="34">
        <v>5</v>
      </c>
      <c r="N19" s="34">
        <v>0</v>
      </c>
      <c r="O19" s="34">
        <v>5</v>
      </c>
      <c r="P19" s="34">
        <v>8.7989999999999995</v>
      </c>
      <c r="Q19" s="34">
        <v>22.741</v>
      </c>
      <c r="R19" s="34">
        <v>11.284000000000001</v>
      </c>
      <c r="S19" s="34">
        <v>17.391999999999999</v>
      </c>
      <c r="T19" s="34">
        <v>2.2706</v>
      </c>
      <c r="U19" s="34">
        <v>2.2164999999999999</v>
      </c>
      <c r="V19" s="34">
        <v>2.2164999999999999</v>
      </c>
      <c r="W19" s="34">
        <v>0.999</v>
      </c>
      <c r="X19" s="34">
        <v>0</v>
      </c>
      <c r="Y19" s="9">
        <v>1.0547</v>
      </c>
      <c r="Z19" s="34">
        <v>0</v>
      </c>
    </row>
    <row r="20" spans="1:26" x14ac:dyDescent="0.25">
      <c r="A20" s="9">
        <v>21</v>
      </c>
      <c r="B20" s="9">
        <v>194408</v>
      </c>
      <c r="C20" s="9" t="s">
        <v>45</v>
      </c>
      <c r="D20" s="34">
        <v>1.54</v>
      </c>
      <c r="E20" s="34">
        <v>0.745</v>
      </c>
      <c r="F20" s="34">
        <v>0.745</v>
      </c>
      <c r="G20" s="34">
        <v>1</v>
      </c>
      <c r="H20" s="34">
        <v>0</v>
      </c>
      <c r="I20" s="34">
        <v>0</v>
      </c>
      <c r="J20" s="34">
        <v>2.19</v>
      </c>
      <c r="K20" s="34">
        <v>0</v>
      </c>
      <c r="L20" s="34">
        <v>0.31</v>
      </c>
      <c r="M20" s="34">
        <v>5</v>
      </c>
      <c r="N20" s="34">
        <v>0</v>
      </c>
      <c r="O20" s="34">
        <v>5</v>
      </c>
      <c r="P20" s="34">
        <v>8.4740000000000002</v>
      </c>
      <c r="Q20" s="34">
        <v>21.95</v>
      </c>
      <c r="R20" s="34">
        <v>9.4589999999999996</v>
      </c>
      <c r="S20" s="34">
        <v>16.097000000000001</v>
      </c>
      <c r="T20" s="34">
        <v>2.2315</v>
      </c>
      <c r="U20" s="34">
        <v>2.1295000000000002</v>
      </c>
      <c r="V20" s="34">
        <v>2.1295000000000002</v>
      </c>
      <c r="W20" s="34">
        <v>0.91210000000000002</v>
      </c>
      <c r="X20" s="34">
        <v>0</v>
      </c>
      <c r="Y20" s="9">
        <v>1.377</v>
      </c>
      <c r="Z20" s="34">
        <v>0</v>
      </c>
    </row>
    <row r="21" spans="1:26" x14ac:dyDescent="0.25">
      <c r="A21" s="9">
        <v>22</v>
      </c>
      <c r="B21" s="9">
        <v>195733</v>
      </c>
      <c r="C21" s="9" t="s">
        <v>46</v>
      </c>
      <c r="D21" s="34">
        <v>1.3080000000000001</v>
      </c>
      <c r="E21" s="34">
        <v>0.86</v>
      </c>
      <c r="F21" s="34">
        <v>0.875</v>
      </c>
      <c r="G21" s="34">
        <v>1</v>
      </c>
      <c r="H21" s="34">
        <v>0</v>
      </c>
      <c r="I21" s="34">
        <v>0</v>
      </c>
      <c r="J21" s="34">
        <v>2.19</v>
      </c>
      <c r="K21" s="34">
        <v>0</v>
      </c>
      <c r="L21" s="34">
        <v>0.31</v>
      </c>
      <c r="M21" s="34">
        <v>5</v>
      </c>
      <c r="N21" s="34">
        <v>0</v>
      </c>
      <c r="O21" s="34">
        <v>5</v>
      </c>
      <c r="P21" s="34">
        <v>8.7850000000000001</v>
      </c>
      <c r="Q21" s="34">
        <v>22.718</v>
      </c>
      <c r="R21" s="34">
        <v>11.596</v>
      </c>
      <c r="S21" s="34">
        <v>16.341999999999999</v>
      </c>
      <c r="T21" s="34">
        <v>2.1230000000000002</v>
      </c>
      <c r="U21" s="34">
        <v>2.1337999999999999</v>
      </c>
      <c r="V21" s="34">
        <v>2.1230000000000002</v>
      </c>
      <c r="W21" s="34">
        <v>0.90300000000000002</v>
      </c>
      <c r="X21" s="34">
        <v>0</v>
      </c>
      <c r="Y21" s="9">
        <v>1.1034999999999999</v>
      </c>
      <c r="Z21" s="34">
        <v>0</v>
      </c>
    </row>
    <row r="22" spans="1:26" x14ac:dyDescent="0.25">
      <c r="A22" s="9">
        <v>23</v>
      </c>
      <c r="B22" s="9">
        <v>195734</v>
      </c>
      <c r="C22" s="9" t="s">
        <v>47</v>
      </c>
      <c r="D22" s="34">
        <v>1.419</v>
      </c>
      <c r="E22" s="34">
        <v>0.86</v>
      </c>
      <c r="F22" s="34">
        <v>0.83799999999999997</v>
      </c>
      <c r="G22" s="34">
        <v>1</v>
      </c>
      <c r="H22" s="34">
        <v>0</v>
      </c>
      <c r="I22" s="34">
        <v>0</v>
      </c>
      <c r="J22" s="34">
        <v>2.19</v>
      </c>
      <c r="K22" s="34">
        <v>0</v>
      </c>
      <c r="L22" s="34">
        <v>0.31</v>
      </c>
      <c r="M22" s="34">
        <v>5</v>
      </c>
      <c r="N22" s="34">
        <v>0</v>
      </c>
      <c r="O22" s="34">
        <v>5</v>
      </c>
      <c r="P22" s="34">
        <v>8.7159999999999993</v>
      </c>
      <c r="Q22" s="34">
        <v>22.792000000000002</v>
      </c>
      <c r="R22" s="34">
        <v>11.452</v>
      </c>
      <c r="S22" s="34">
        <v>16.138999999999999</v>
      </c>
      <c r="T22" s="34">
        <v>2.1233</v>
      </c>
      <c r="U22" s="34">
        <v>2.1242000000000001</v>
      </c>
      <c r="V22" s="34">
        <v>2.1233</v>
      </c>
      <c r="W22" s="34">
        <v>0.90329999999999999</v>
      </c>
      <c r="X22" s="34">
        <v>0</v>
      </c>
      <c r="Y22" s="9">
        <v>1.1718999999999999</v>
      </c>
      <c r="Z22" s="34">
        <v>0</v>
      </c>
    </row>
    <row r="23" spans="1:26" x14ac:dyDescent="0.25">
      <c r="A23" s="9">
        <v>24</v>
      </c>
      <c r="B23" s="9">
        <v>201955</v>
      </c>
      <c r="C23" s="9" t="s">
        <v>48</v>
      </c>
      <c r="D23" s="34">
        <v>1.421</v>
      </c>
      <c r="E23" s="34">
        <v>0.86</v>
      </c>
      <c r="F23" s="34">
        <v>0.86</v>
      </c>
      <c r="G23" s="34">
        <v>1</v>
      </c>
      <c r="H23" s="34">
        <v>0</v>
      </c>
      <c r="I23" s="34">
        <v>0</v>
      </c>
      <c r="J23" s="34">
        <v>2.19</v>
      </c>
      <c r="K23" s="34">
        <v>0</v>
      </c>
      <c r="L23" s="34">
        <v>0.31</v>
      </c>
      <c r="M23" s="34">
        <v>5</v>
      </c>
      <c r="N23" s="34">
        <v>0</v>
      </c>
      <c r="O23" s="34">
        <v>5</v>
      </c>
      <c r="P23" s="34">
        <v>8.8130000000000006</v>
      </c>
      <c r="Q23" s="34">
        <v>22.8</v>
      </c>
      <c r="R23" s="34">
        <v>11.510999999999999</v>
      </c>
      <c r="S23" s="34">
        <v>19.47</v>
      </c>
      <c r="T23" s="34">
        <v>2.3671000000000002</v>
      </c>
      <c r="U23" s="34">
        <v>2.2528000000000001</v>
      </c>
      <c r="V23" s="34">
        <v>2.2528000000000001</v>
      </c>
      <c r="W23" s="34">
        <v>1.0202</v>
      </c>
      <c r="X23" s="34">
        <v>0</v>
      </c>
      <c r="Y23" s="9">
        <v>0.84960000000000002</v>
      </c>
      <c r="Z23" s="34">
        <v>0</v>
      </c>
    </row>
    <row r="24" spans="1:26" x14ac:dyDescent="0.25">
      <c r="A24" s="9">
        <v>25</v>
      </c>
      <c r="B24" s="9">
        <v>202155</v>
      </c>
      <c r="C24" s="9" t="s">
        <v>49</v>
      </c>
      <c r="D24" s="34">
        <v>1.66</v>
      </c>
      <c r="E24" s="34">
        <v>0.755</v>
      </c>
      <c r="F24" s="34">
        <v>0.755</v>
      </c>
      <c r="G24" s="34">
        <v>1</v>
      </c>
      <c r="H24" s="34">
        <v>0</v>
      </c>
      <c r="I24" s="34">
        <v>0</v>
      </c>
      <c r="J24" s="34">
        <v>2.19</v>
      </c>
      <c r="K24" s="34">
        <v>0</v>
      </c>
      <c r="L24" s="34">
        <v>0.31</v>
      </c>
      <c r="M24" s="34">
        <v>5</v>
      </c>
      <c r="N24" s="34">
        <v>0</v>
      </c>
      <c r="O24" s="34">
        <v>5</v>
      </c>
      <c r="P24" s="34">
        <v>8.6479999999999997</v>
      </c>
      <c r="Q24" s="34">
        <v>21.617000000000001</v>
      </c>
      <c r="R24" s="34">
        <v>10.081</v>
      </c>
      <c r="S24" s="34">
        <v>16.547000000000001</v>
      </c>
      <c r="T24" s="34">
        <v>2.2149999999999999</v>
      </c>
      <c r="U24" s="34">
        <v>2.1421000000000001</v>
      </c>
      <c r="V24" s="34">
        <v>2.1421000000000001</v>
      </c>
      <c r="W24" s="34">
        <v>0.90990000000000004</v>
      </c>
      <c r="X24" s="34">
        <v>0</v>
      </c>
      <c r="Y24" s="9">
        <v>1.25</v>
      </c>
      <c r="Z24" s="34">
        <v>0</v>
      </c>
    </row>
    <row r="25" spans="1:26" x14ac:dyDescent="0.25">
      <c r="A25" s="9">
        <v>26</v>
      </c>
      <c r="B25" s="9">
        <v>202156</v>
      </c>
      <c r="C25" s="9" t="s">
        <v>50</v>
      </c>
      <c r="D25" s="34">
        <v>1.66</v>
      </c>
      <c r="E25" s="34">
        <v>0.755</v>
      </c>
      <c r="F25" s="34">
        <v>0.755</v>
      </c>
      <c r="G25" s="34">
        <v>1</v>
      </c>
      <c r="H25" s="34">
        <v>0</v>
      </c>
      <c r="I25" s="34">
        <v>0</v>
      </c>
      <c r="J25" s="34">
        <v>2.19</v>
      </c>
      <c r="K25" s="34">
        <v>0</v>
      </c>
      <c r="L25" s="34">
        <v>0.31</v>
      </c>
      <c r="M25" s="34">
        <v>5</v>
      </c>
      <c r="N25" s="34">
        <v>0</v>
      </c>
      <c r="O25" s="34">
        <v>5</v>
      </c>
      <c r="P25" s="34">
        <v>8.6549999999999994</v>
      </c>
      <c r="Q25" s="34">
        <v>21.821999999999999</v>
      </c>
      <c r="R25" s="34">
        <v>10.26</v>
      </c>
      <c r="S25" s="34">
        <v>16.640999999999998</v>
      </c>
      <c r="T25" s="34">
        <v>2.2347000000000001</v>
      </c>
      <c r="U25" s="34">
        <v>2.1497999999999999</v>
      </c>
      <c r="V25" s="34">
        <v>2.1497999999999999</v>
      </c>
      <c r="W25" s="34">
        <v>0.91759999999999997</v>
      </c>
      <c r="X25" s="34">
        <v>0</v>
      </c>
      <c r="Y25" s="9">
        <v>1.2304999999999999</v>
      </c>
      <c r="Z25" s="34">
        <v>0</v>
      </c>
    </row>
    <row r="26" spans="1:26" x14ac:dyDescent="0.25">
      <c r="A26" s="9">
        <v>27</v>
      </c>
      <c r="B26" s="9">
        <v>202157</v>
      </c>
      <c r="C26" s="9" t="s">
        <v>51</v>
      </c>
      <c r="D26" s="34">
        <v>1.66</v>
      </c>
      <c r="E26" s="34">
        <v>0.755</v>
      </c>
      <c r="F26" s="34">
        <v>0.755</v>
      </c>
      <c r="G26" s="34">
        <v>1</v>
      </c>
      <c r="H26" s="34">
        <v>0</v>
      </c>
      <c r="I26" s="34">
        <v>0</v>
      </c>
      <c r="J26" s="34">
        <v>2.19</v>
      </c>
      <c r="K26" s="34">
        <v>0</v>
      </c>
      <c r="L26" s="34">
        <v>0.31</v>
      </c>
      <c r="M26" s="34">
        <v>5</v>
      </c>
      <c r="N26" s="34">
        <v>0</v>
      </c>
      <c r="O26" s="34">
        <v>5</v>
      </c>
      <c r="P26" s="34">
        <v>8.6549999999999994</v>
      </c>
      <c r="Q26" s="34">
        <v>21.821999999999999</v>
      </c>
      <c r="R26" s="34">
        <v>10.26</v>
      </c>
      <c r="S26" s="34">
        <v>16.640999999999998</v>
      </c>
      <c r="T26" s="34">
        <v>2.2347000000000001</v>
      </c>
      <c r="U26" s="34">
        <v>2.1497999999999999</v>
      </c>
      <c r="V26" s="34">
        <v>2.1497999999999999</v>
      </c>
      <c r="W26" s="34">
        <v>0.91759999999999997</v>
      </c>
      <c r="X26" s="34">
        <v>10.978</v>
      </c>
      <c r="Y26" s="9">
        <v>1.2206999999999999</v>
      </c>
      <c r="Z26" s="34">
        <v>0</v>
      </c>
    </row>
    <row r="27" spans="1:26" x14ac:dyDescent="0.25">
      <c r="A27" s="9">
        <v>28</v>
      </c>
      <c r="B27" s="9">
        <v>202577</v>
      </c>
      <c r="C27" s="9" t="s">
        <v>52</v>
      </c>
      <c r="D27" s="34">
        <v>1.33</v>
      </c>
      <c r="E27" s="34">
        <v>0.86</v>
      </c>
      <c r="F27" s="34">
        <v>0.86</v>
      </c>
      <c r="G27" s="34">
        <v>0.75</v>
      </c>
      <c r="H27" s="34">
        <v>0.25</v>
      </c>
      <c r="I27" s="34">
        <v>2.19</v>
      </c>
      <c r="J27" s="34">
        <v>1.9670000000000001</v>
      </c>
      <c r="K27" s="34">
        <v>0.31</v>
      </c>
      <c r="L27" s="34">
        <v>0.378</v>
      </c>
      <c r="M27" s="34">
        <v>4</v>
      </c>
      <c r="N27" s="34">
        <v>5</v>
      </c>
      <c r="O27" s="34">
        <v>4.25</v>
      </c>
      <c r="P27" s="34">
        <v>9.0890000000000004</v>
      </c>
      <c r="Q27" s="34">
        <v>23</v>
      </c>
      <c r="R27" s="34">
        <v>11.86</v>
      </c>
      <c r="S27" s="34">
        <v>19.73</v>
      </c>
      <c r="T27" s="34">
        <v>2.3723999999999998</v>
      </c>
      <c r="U27" s="34">
        <v>2.2757000000000001</v>
      </c>
      <c r="V27" s="34">
        <v>2.2757000000000001</v>
      </c>
      <c r="W27" s="34">
        <v>1.0657000000000001</v>
      </c>
      <c r="X27" s="34">
        <v>97.299000000000007</v>
      </c>
      <c r="Y27" s="9">
        <v>0.68359999999999999</v>
      </c>
      <c r="Z27" s="34">
        <v>0</v>
      </c>
    </row>
    <row r="28" spans="1:26" x14ac:dyDescent="0.25">
      <c r="A28" s="9">
        <v>29</v>
      </c>
      <c r="B28" s="9">
        <v>202713</v>
      </c>
      <c r="C28" s="9" t="s">
        <v>53</v>
      </c>
      <c r="D28" s="34">
        <v>1.333</v>
      </c>
      <c r="E28" s="34">
        <v>0.88500000000000001</v>
      </c>
      <c r="F28" s="34">
        <v>0.86199999999999999</v>
      </c>
      <c r="G28" s="34">
        <v>0.43</v>
      </c>
      <c r="H28" s="34">
        <v>0.56999999999999995</v>
      </c>
      <c r="I28" s="34">
        <v>2.19</v>
      </c>
      <c r="J28" s="34">
        <v>2.0579999999999998</v>
      </c>
      <c r="K28" s="34">
        <v>0.31</v>
      </c>
      <c r="L28" s="34">
        <v>0.34899999999999998</v>
      </c>
      <c r="M28" s="34">
        <v>4</v>
      </c>
      <c r="N28" s="34">
        <v>5</v>
      </c>
      <c r="O28" s="34">
        <v>4.57</v>
      </c>
      <c r="P28" s="34">
        <v>8.9830000000000005</v>
      </c>
      <c r="Q28" s="34">
        <v>22.866</v>
      </c>
      <c r="R28" s="34">
        <v>13.335000000000001</v>
      </c>
      <c r="S28" s="34">
        <v>19.568999999999999</v>
      </c>
      <c r="T28" s="34">
        <v>2.3544</v>
      </c>
      <c r="U28" s="34">
        <v>2.3544</v>
      </c>
      <c r="V28" s="34">
        <v>2.3544</v>
      </c>
      <c r="W28" s="34">
        <v>1.0033000000000001</v>
      </c>
      <c r="X28" s="34">
        <v>131.595</v>
      </c>
      <c r="Y28" s="9">
        <v>0.83009999999999995</v>
      </c>
      <c r="Z28" s="34">
        <v>0</v>
      </c>
    </row>
    <row r="29" spans="1:26" x14ac:dyDescent="0.25">
      <c r="A29" s="9">
        <v>30</v>
      </c>
      <c r="B29" s="9">
        <v>202860</v>
      </c>
      <c r="C29" s="9" t="s">
        <v>54</v>
      </c>
      <c r="D29" s="34">
        <v>2.16</v>
      </c>
      <c r="E29" s="34">
        <v>0.79</v>
      </c>
      <c r="F29" s="34">
        <v>0.79</v>
      </c>
      <c r="G29" s="34">
        <v>1</v>
      </c>
      <c r="H29" s="34">
        <v>0</v>
      </c>
      <c r="I29" s="34">
        <v>0</v>
      </c>
      <c r="J29" s="34">
        <v>2.19</v>
      </c>
      <c r="K29" s="34">
        <v>0</v>
      </c>
      <c r="L29" s="34">
        <v>0.31</v>
      </c>
      <c r="M29" s="34">
        <v>5</v>
      </c>
      <c r="N29" s="34">
        <v>0</v>
      </c>
      <c r="O29" s="34">
        <v>5</v>
      </c>
      <c r="P29" s="34">
        <v>8.6159999999999997</v>
      </c>
      <c r="Q29" s="34">
        <v>22.074999999999999</v>
      </c>
      <c r="R29" s="34">
        <v>10.481</v>
      </c>
      <c r="S29" s="34">
        <v>16.047000000000001</v>
      </c>
      <c r="T29" s="34">
        <v>2.1863000000000001</v>
      </c>
      <c r="U29" s="34">
        <v>2.1374</v>
      </c>
      <c r="V29" s="34">
        <v>2.1374</v>
      </c>
      <c r="W29" s="34">
        <v>0.9194</v>
      </c>
      <c r="X29" s="34">
        <v>0</v>
      </c>
      <c r="Y29" s="9">
        <v>1.3476999999999999</v>
      </c>
      <c r="Z29" s="34">
        <v>0</v>
      </c>
    </row>
    <row r="30" spans="1:26" x14ac:dyDescent="0.25">
      <c r="A30" s="9">
        <v>31</v>
      </c>
      <c r="B30" s="9">
        <v>203038</v>
      </c>
      <c r="C30" s="9" t="s">
        <v>45</v>
      </c>
      <c r="D30" s="34">
        <v>1.54</v>
      </c>
      <c r="E30" s="34">
        <v>0.745</v>
      </c>
      <c r="F30" s="34">
        <v>0.745</v>
      </c>
      <c r="G30" s="34">
        <v>1</v>
      </c>
      <c r="H30" s="34">
        <v>0</v>
      </c>
      <c r="I30" s="34">
        <v>0</v>
      </c>
      <c r="J30" s="34">
        <v>2.19</v>
      </c>
      <c r="K30" s="34">
        <v>0</v>
      </c>
      <c r="L30" s="34">
        <v>0.31</v>
      </c>
      <c r="M30" s="34">
        <v>5</v>
      </c>
      <c r="N30" s="34">
        <v>0</v>
      </c>
      <c r="O30" s="34">
        <v>5</v>
      </c>
      <c r="P30" s="34">
        <v>8.4849999999999994</v>
      </c>
      <c r="Q30" s="34">
        <v>21.798999999999999</v>
      </c>
      <c r="R30" s="34">
        <v>9.8049999999999997</v>
      </c>
      <c r="S30" s="34">
        <v>15.957000000000001</v>
      </c>
      <c r="T30" s="34">
        <v>2.1951000000000001</v>
      </c>
      <c r="U30" s="34">
        <v>2.1110000000000002</v>
      </c>
      <c r="V30" s="34">
        <v>2.1110000000000002</v>
      </c>
      <c r="W30" s="34">
        <v>0.89359999999999995</v>
      </c>
      <c r="X30" s="34">
        <v>0</v>
      </c>
      <c r="Y30" s="9">
        <v>1.4551000000000001</v>
      </c>
      <c r="Z30" s="34">
        <v>0</v>
      </c>
    </row>
    <row r="31" spans="1:26" x14ac:dyDescent="0.25">
      <c r="A31" s="9">
        <v>32</v>
      </c>
      <c r="B31" s="9">
        <v>203039</v>
      </c>
      <c r="C31" s="9" t="s">
        <v>45</v>
      </c>
      <c r="D31" s="34">
        <v>1.54</v>
      </c>
      <c r="E31" s="34">
        <v>0.745</v>
      </c>
      <c r="F31" s="34">
        <v>0.745</v>
      </c>
      <c r="G31" s="34">
        <v>1</v>
      </c>
      <c r="H31" s="34">
        <v>0</v>
      </c>
      <c r="I31" s="34">
        <v>0</v>
      </c>
      <c r="J31" s="34">
        <v>2.19</v>
      </c>
      <c r="K31" s="34">
        <v>0</v>
      </c>
      <c r="L31" s="34">
        <v>0.31</v>
      </c>
      <c r="M31" s="34">
        <v>5</v>
      </c>
      <c r="N31" s="34">
        <v>0</v>
      </c>
      <c r="O31" s="34">
        <v>5</v>
      </c>
      <c r="P31" s="34">
        <v>8.4749999999999996</v>
      </c>
      <c r="Q31" s="34">
        <v>21.887</v>
      </c>
      <c r="R31" s="34">
        <v>9.8010000000000002</v>
      </c>
      <c r="S31" s="34">
        <v>16.091000000000001</v>
      </c>
      <c r="T31" s="34">
        <v>2.2109999999999999</v>
      </c>
      <c r="U31" s="34">
        <v>2.1166</v>
      </c>
      <c r="V31" s="34">
        <v>2.1166</v>
      </c>
      <c r="W31" s="34">
        <v>0.8992</v>
      </c>
      <c r="X31" s="34">
        <v>0</v>
      </c>
      <c r="Y31" s="9">
        <v>1.4355</v>
      </c>
      <c r="Z31" s="34">
        <v>0</v>
      </c>
    </row>
    <row r="32" spans="1:26" x14ac:dyDescent="0.25">
      <c r="A32" s="9">
        <v>33</v>
      </c>
      <c r="B32" s="9">
        <v>203040</v>
      </c>
      <c r="C32" s="9" t="s">
        <v>45</v>
      </c>
      <c r="D32" s="34">
        <v>1.54</v>
      </c>
      <c r="E32" s="34">
        <v>0.745</v>
      </c>
      <c r="F32" s="34">
        <v>0.745</v>
      </c>
      <c r="G32" s="34">
        <v>1</v>
      </c>
      <c r="H32" s="34">
        <v>0</v>
      </c>
      <c r="I32" s="34">
        <v>0</v>
      </c>
      <c r="J32" s="34">
        <v>2.19</v>
      </c>
      <c r="K32" s="34">
        <v>0</v>
      </c>
      <c r="L32" s="34">
        <v>0.31</v>
      </c>
      <c r="M32" s="34">
        <v>5</v>
      </c>
      <c r="N32" s="34">
        <v>0</v>
      </c>
      <c r="O32" s="34">
        <v>5</v>
      </c>
      <c r="P32" s="34">
        <v>8.4670000000000005</v>
      </c>
      <c r="Q32" s="34">
        <v>21.978000000000002</v>
      </c>
      <c r="R32" s="34">
        <v>9.7680000000000007</v>
      </c>
      <c r="S32" s="34">
        <v>16.478999999999999</v>
      </c>
      <c r="T32" s="34">
        <v>2.2393999999999998</v>
      </c>
      <c r="U32" s="34">
        <v>2.1267</v>
      </c>
      <c r="V32" s="34">
        <v>2.1267</v>
      </c>
      <c r="W32" s="34">
        <v>0.9093</v>
      </c>
      <c r="X32" s="34">
        <v>0</v>
      </c>
      <c r="Y32" s="9">
        <v>1.377</v>
      </c>
      <c r="Z32" s="34">
        <v>0</v>
      </c>
    </row>
    <row r="33" spans="1:26" x14ac:dyDescent="0.25">
      <c r="A33" s="9">
        <v>34</v>
      </c>
      <c r="B33" s="9">
        <v>203041</v>
      </c>
      <c r="C33" s="9" t="s">
        <v>45</v>
      </c>
      <c r="D33" s="34">
        <v>1.54</v>
      </c>
      <c r="E33" s="34">
        <v>0.745</v>
      </c>
      <c r="F33" s="34">
        <v>0.745</v>
      </c>
      <c r="G33" s="34">
        <v>1</v>
      </c>
      <c r="H33" s="34">
        <v>0</v>
      </c>
      <c r="I33" s="34">
        <v>0</v>
      </c>
      <c r="J33" s="34">
        <v>2.19</v>
      </c>
      <c r="K33" s="34">
        <v>0</v>
      </c>
      <c r="L33" s="34">
        <v>0.31</v>
      </c>
      <c r="M33" s="34">
        <v>5</v>
      </c>
      <c r="N33" s="34">
        <v>0</v>
      </c>
      <c r="O33" s="34">
        <v>5</v>
      </c>
      <c r="P33" s="34">
        <v>8.4589999999999996</v>
      </c>
      <c r="Q33" s="34">
        <v>22.067</v>
      </c>
      <c r="R33" s="34">
        <v>9.6329999999999991</v>
      </c>
      <c r="S33" s="34">
        <v>16.765000000000001</v>
      </c>
      <c r="T33" s="34">
        <v>2.2677999999999998</v>
      </c>
      <c r="U33" s="34">
        <v>2.1408999999999998</v>
      </c>
      <c r="V33" s="34">
        <v>2.1408999999999998</v>
      </c>
      <c r="W33" s="34">
        <v>0.9234</v>
      </c>
      <c r="X33" s="34">
        <v>0</v>
      </c>
      <c r="Y33" s="9">
        <v>1.2988</v>
      </c>
      <c r="Z33" s="34">
        <v>0</v>
      </c>
    </row>
    <row r="34" spans="1:26" x14ac:dyDescent="0.25">
      <c r="A34" s="9">
        <v>35</v>
      </c>
      <c r="B34" s="9">
        <v>203042</v>
      </c>
      <c r="C34" s="9" t="s">
        <v>45</v>
      </c>
      <c r="D34" s="34">
        <v>1.54</v>
      </c>
      <c r="E34" s="34">
        <v>0.745</v>
      </c>
      <c r="F34" s="34">
        <v>0.745</v>
      </c>
      <c r="G34" s="34">
        <v>1</v>
      </c>
      <c r="H34" s="34">
        <v>0</v>
      </c>
      <c r="I34" s="34">
        <v>0</v>
      </c>
      <c r="J34" s="34">
        <v>2.19</v>
      </c>
      <c r="K34" s="34">
        <v>0</v>
      </c>
      <c r="L34" s="34">
        <v>0.31</v>
      </c>
      <c r="M34" s="34">
        <v>5</v>
      </c>
      <c r="N34" s="34">
        <v>0</v>
      </c>
      <c r="O34" s="34">
        <v>5</v>
      </c>
      <c r="P34" s="34">
        <v>8.4559999999999995</v>
      </c>
      <c r="Q34" s="34">
        <v>22.151</v>
      </c>
      <c r="R34" s="34">
        <v>9.6280000000000001</v>
      </c>
      <c r="S34" s="34">
        <v>17.114999999999998</v>
      </c>
      <c r="T34" s="34">
        <v>2.2955000000000001</v>
      </c>
      <c r="U34" s="34">
        <v>2.149</v>
      </c>
      <c r="V34" s="34">
        <v>2.149</v>
      </c>
      <c r="W34" s="34">
        <v>0.93159999999999998</v>
      </c>
      <c r="X34" s="34">
        <v>0</v>
      </c>
      <c r="Y34" s="9">
        <v>1.2598</v>
      </c>
      <c r="Z34" s="34">
        <v>0</v>
      </c>
    </row>
    <row r="35" spans="1:26" x14ac:dyDescent="0.25">
      <c r="A35" s="9">
        <v>36</v>
      </c>
      <c r="B35" s="9">
        <v>20740</v>
      </c>
      <c r="C35" s="9" t="s">
        <v>55</v>
      </c>
      <c r="D35" s="34">
        <v>1.36</v>
      </c>
      <c r="E35" s="34">
        <v>0.88500000000000001</v>
      </c>
      <c r="F35" s="34">
        <v>0.88500000000000001</v>
      </c>
      <c r="G35" s="34">
        <v>1</v>
      </c>
      <c r="H35" s="34">
        <v>0</v>
      </c>
      <c r="I35" s="34">
        <v>0</v>
      </c>
      <c r="J35" s="34">
        <v>2.19</v>
      </c>
      <c r="K35" s="34">
        <v>0</v>
      </c>
      <c r="L35" s="34">
        <v>0.31</v>
      </c>
      <c r="M35" s="34">
        <v>5</v>
      </c>
      <c r="N35" s="34">
        <v>0</v>
      </c>
      <c r="O35" s="34">
        <v>5</v>
      </c>
      <c r="P35" s="34">
        <v>8.9309999999999992</v>
      </c>
      <c r="Q35" s="34">
        <v>22.326000000000001</v>
      </c>
      <c r="R35" s="34">
        <v>11.896000000000001</v>
      </c>
      <c r="S35" s="34">
        <v>18.422000000000001</v>
      </c>
      <c r="T35" s="34">
        <v>2.2711999999999999</v>
      </c>
      <c r="U35" s="34">
        <v>2.2090999999999998</v>
      </c>
      <c r="V35" s="34">
        <v>2.2090999999999998</v>
      </c>
      <c r="W35" s="34">
        <v>0.99160000000000004</v>
      </c>
      <c r="X35" s="34">
        <v>0</v>
      </c>
      <c r="Y35" s="9">
        <v>0.98629999999999995</v>
      </c>
      <c r="Z35" s="34">
        <v>0</v>
      </c>
    </row>
    <row r="36" spans="1:26" x14ac:dyDescent="0.25">
      <c r="A36" s="9">
        <v>37</v>
      </c>
      <c r="B36" s="9">
        <v>239914</v>
      </c>
      <c r="C36" s="9" t="s">
        <v>56</v>
      </c>
      <c r="D36" s="34">
        <v>1.36</v>
      </c>
      <c r="E36" s="34">
        <v>0.88500000000000001</v>
      </c>
      <c r="F36" s="34">
        <v>0.88500000000000001</v>
      </c>
      <c r="G36" s="34">
        <v>3.3000000000000002E-2</v>
      </c>
      <c r="H36" s="34">
        <v>0.96699999999999997</v>
      </c>
      <c r="I36" s="34">
        <v>2.19</v>
      </c>
      <c r="J36" s="34">
        <v>2.1789999999999998</v>
      </c>
      <c r="K36" s="34">
        <v>0.31</v>
      </c>
      <c r="L36" s="34">
        <v>0.313</v>
      </c>
      <c r="M36" s="34">
        <v>4</v>
      </c>
      <c r="N36" s="34">
        <v>5</v>
      </c>
      <c r="O36" s="34">
        <v>4.9669999999999996</v>
      </c>
      <c r="P36" s="34">
        <v>8.9390000000000001</v>
      </c>
      <c r="Q36" s="34">
        <v>22.273</v>
      </c>
      <c r="R36" s="34">
        <v>12.03</v>
      </c>
      <c r="S36" s="34">
        <v>17.663</v>
      </c>
      <c r="T36" s="34">
        <v>2.2227000000000001</v>
      </c>
      <c r="U36" s="34">
        <v>2.1836000000000002</v>
      </c>
      <c r="V36" s="34">
        <v>2.1836000000000002</v>
      </c>
      <c r="W36" s="34">
        <v>0.96660000000000001</v>
      </c>
      <c r="X36" s="34">
        <v>97.299000000000007</v>
      </c>
      <c r="Y36" s="9">
        <v>1.1133</v>
      </c>
      <c r="Z36" s="34">
        <v>0</v>
      </c>
    </row>
    <row r="37" spans="1:26" x14ac:dyDescent="0.25">
      <c r="A37" s="9">
        <v>38</v>
      </c>
      <c r="B37" s="9">
        <v>239915</v>
      </c>
      <c r="C37" s="9" t="s">
        <v>57</v>
      </c>
      <c r="D37" s="34">
        <v>1.36</v>
      </c>
      <c r="E37" s="34">
        <v>0.88500000000000001</v>
      </c>
      <c r="F37" s="34">
        <v>0.88500000000000001</v>
      </c>
      <c r="G37" s="34">
        <v>6.7000000000000004E-2</v>
      </c>
      <c r="H37" s="34">
        <v>0.93300000000000005</v>
      </c>
      <c r="I37" s="34">
        <v>2.19</v>
      </c>
      <c r="J37" s="34">
        <v>2.169</v>
      </c>
      <c r="K37" s="34">
        <v>0.31</v>
      </c>
      <c r="L37" s="34">
        <v>0.316</v>
      </c>
      <c r="M37" s="34">
        <v>4</v>
      </c>
      <c r="N37" s="34">
        <v>5</v>
      </c>
      <c r="O37" s="34">
        <v>4.9329999999999998</v>
      </c>
      <c r="P37" s="34">
        <v>8.9580000000000002</v>
      </c>
      <c r="Q37" s="34">
        <v>22.26</v>
      </c>
      <c r="R37" s="34">
        <v>12.074</v>
      </c>
      <c r="S37" s="34">
        <v>18.177</v>
      </c>
      <c r="T37" s="34">
        <v>2.2321</v>
      </c>
      <c r="U37" s="34">
        <v>2.2035999999999998</v>
      </c>
      <c r="V37" s="34">
        <v>2.2035999999999998</v>
      </c>
      <c r="W37" s="34">
        <v>0.98660000000000003</v>
      </c>
      <c r="X37" s="34">
        <v>115.64700000000001</v>
      </c>
      <c r="Y37" s="9">
        <v>1.0254000000000001</v>
      </c>
      <c r="Z37" s="34">
        <v>0</v>
      </c>
    </row>
    <row r="38" spans="1:26" x14ac:dyDescent="0.25">
      <c r="A38" s="9">
        <v>39</v>
      </c>
      <c r="B38" s="9">
        <v>239916</v>
      </c>
      <c r="C38" s="9" t="s">
        <v>58</v>
      </c>
      <c r="D38" s="34">
        <v>1.36</v>
      </c>
      <c r="E38" s="34">
        <v>0.88500000000000001</v>
      </c>
      <c r="F38" s="34">
        <v>0.88500000000000001</v>
      </c>
      <c r="G38" s="34">
        <v>0.1</v>
      </c>
      <c r="H38" s="34">
        <v>0.9</v>
      </c>
      <c r="I38" s="34">
        <v>2.19</v>
      </c>
      <c r="J38" s="34">
        <v>2.1579999999999999</v>
      </c>
      <c r="K38" s="34">
        <v>0.31</v>
      </c>
      <c r="L38" s="34">
        <v>0.31900000000000001</v>
      </c>
      <c r="M38" s="34">
        <v>4</v>
      </c>
      <c r="N38" s="34">
        <v>5</v>
      </c>
      <c r="O38" s="34">
        <v>4.9000000000000004</v>
      </c>
      <c r="P38" s="34">
        <v>8.9689999999999994</v>
      </c>
      <c r="Q38" s="34">
        <v>22.239000000000001</v>
      </c>
      <c r="R38" s="34">
        <v>12.038</v>
      </c>
      <c r="S38" s="34">
        <v>18.204000000000001</v>
      </c>
      <c r="T38" s="34">
        <v>2.2313000000000001</v>
      </c>
      <c r="U38" s="34">
        <v>2.2042999999999999</v>
      </c>
      <c r="V38" s="34">
        <v>2.2042999999999999</v>
      </c>
      <c r="W38" s="34">
        <v>0.98699999999999999</v>
      </c>
      <c r="X38" s="34">
        <v>115.64700000000001</v>
      </c>
      <c r="Y38" s="9">
        <v>1.0156000000000001</v>
      </c>
      <c r="Z38" s="34">
        <v>0</v>
      </c>
    </row>
    <row r="39" spans="1:26" x14ac:dyDescent="0.25">
      <c r="A39" s="9">
        <v>40</v>
      </c>
      <c r="B39" s="9">
        <v>239917</v>
      </c>
      <c r="C39" s="9" t="s">
        <v>59</v>
      </c>
      <c r="D39" s="34">
        <v>1.36</v>
      </c>
      <c r="E39" s="34">
        <v>0.88500000000000001</v>
      </c>
      <c r="F39" s="34">
        <v>0.88500000000000001</v>
      </c>
      <c r="G39" s="34">
        <v>0.13300000000000001</v>
      </c>
      <c r="H39" s="34">
        <v>0.86699999999999999</v>
      </c>
      <c r="I39" s="34">
        <v>2.19</v>
      </c>
      <c r="J39" s="34">
        <v>2.1480000000000001</v>
      </c>
      <c r="K39" s="34">
        <v>0.31</v>
      </c>
      <c r="L39" s="34">
        <v>0.32200000000000001</v>
      </c>
      <c r="M39" s="34">
        <v>4</v>
      </c>
      <c r="N39" s="34">
        <v>5</v>
      </c>
      <c r="O39" s="34">
        <v>4.867</v>
      </c>
      <c r="P39" s="34">
        <v>8.98</v>
      </c>
      <c r="Q39" s="34">
        <v>22.221</v>
      </c>
      <c r="R39" s="34">
        <v>12.151</v>
      </c>
      <c r="S39" s="34">
        <v>17.809999999999999</v>
      </c>
      <c r="T39" s="34">
        <v>2.2179000000000002</v>
      </c>
      <c r="U39" s="34">
        <v>2.1996000000000002</v>
      </c>
      <c r="V39" s="34">
        <v>2.1996000000000002</v>
      </c>
      <c r="W39" s="34">
        <v>0.98229999999999995</v>
      </c>
      <c r="X39" s="34">
        <v>115.64700000000001</v>
      </c>
      <c r="Y39" s="9">
        <v>1.0448999999999999</v>
      </c>
      <c r="Z39" s="34">
        <v>0</v>
      </c>
    </row>
    <row r="40" spans="1:26" x14ac:dyDescent="0.25">
      <c r="A40" s="9">
        <v>41</v>
      </c>
      <c r="B40" s="9">
        <v>239918</v>
      </c>
      <c r="C40" s="9" t="s">
        <v>60</v>
      </c>
      <c r="D40" s="34">
        <v>1.36</v>
      </c>
      <c r="E40" s="34">
        <v>0.88500000000000001</v>
      </c>
      <c r="F40" s="34">
        <v>0.88500000000000001</v>
      </c>
      <c r="G40" s="34">
        <v>0.16700000000000001</v>
      </c>
      <c r="H40" s="34">
        <v>0.83299999999999996</v>
      </c>
      <c r="I40" s="34">
        <v>2.19</v>
      </c>
      <c r="J40" s="34">
        <v>2.137</v>
      </c>
      <c r="K40" s="34">
        <v>0.31</v>
      </c>
      <c r="L40" s="34">
        <v>0.32500000000000001</v>
      </c>
      <c r="M40" s="34">
        <v>4</v>
      </c>
      <c r="N40" s="34">
        <v>5</v>
      </c>
      <c r="O40" s="34">
        <v>4.8330000000000002</v>
      </c>
      <c r="P40" s="34">
        <v>8.9960000000000004</v>
      </c>
      <c r="Q40" s="34">
        <v>22.152999999999999</v>
      </c>
      <c r="R40" s="34">
        <v>11.879</v>
      </c>
      <c r="S40" s="34">
        <v>18.077999999999999</v>
      </c>
      <c r="T40" s="34">
        <v>2.2330000000000001</v>
      </c>
      <c r="U40" s="34">
        <v>2.2023999999999999</v>
      </c>
      <c r="V40" s="34">
        <v>2.2023999999999999</v>
      </c>
      <c r="W40" s="34">
        <v>0.98550000000000004</v>
      </c>
      <c r="X40" s="34">
        <v>123.893</v>
      </c>
      <c r="Y40" s="9">
        <v>1.0059</v>
      </c>
      <c r="Z40" s="34">
        <v>0</v>
      </c>
    </row>
    <row r="41" spans="1:26" x14ac:dyDescent="0.25">
      <c r="A41" s="9">
        <v>42</v>
      </c>
      <c r="B41" s="9">
        <v>239919</v>
      </c>
      <c r="C41" s="9" t="s">
        <v>61</v>
      </c>
      <c r="D41" s="34">
        <v>1.36</v>
      </c>
      <c r="E41" s="34">
        <v>0.88500000000000001</v>
      </c>
      <c r="F41" s="34">
        <v>0.88500000000000001</v>
      </c>
      <c r="G41" s="34">
        <v>0.2</v>
      </c>
      <c r="H41" s="34">
        <v>0.8</v>
      </c>
      <c r="I41" s="34">
        <v>2.19</v>
      </c>
      <c r="J41" s="34">
        <v>2.1269999999999998</v>
      </c>
      <c r="K41" s="34">
        <v>0.31</v>
      </c>
      <c r="L41" s="34">
        <v>0.32800000000000001</v>
      </c>
      <c r="M41" s="34">
        <v>4</v>
      </c>
      <c r="N41" s="34">
        <v>5</v>
      </c>
      <c r="O41" s="34">
        <v>4.8</v>
      </c>
      <c r="P41" s="34">
        <v>9.0050000000000008</v>
      </c>
      <c r="Q41" s="34">
        <v>22.126000000000001</v>
      </c>
      <c r="R41" s="34">
        <v>12.097</v>
      </c>
      <c r="S41" s="34">
        <v>17.666</v>
      </c>
      <c r="T41" s="34">
        <v>2.2115</v>
      </c>
      <c r="U41" s="34">
        <v>2.1888000000000001</v>
      </c>
      <c r="V41" s="34">
        <v>2.1888000000000001</v>
      </c>
      <c r="W41" s="34">
        <v>0.97160000000000002</v>
      </c>
      <c r="X41" s="34">
        <v>121.20699999999999</v>
      </c>
      <c r="Y41" s="9">
        <v>1.0547</v>
      </c>
      <c r="Z41" s="34">
        <v>0</v>
      </c>
    </row>
    <row r="42" spans="1:26" x14ac:dyDescent="0.25">
      <c r="A42" s="9">
        <v>43</v>
      </c>
      <c r="B42" s="9">
        <v>239920</v>
      </c>
      <c r="C42" s="9" t="s">
        <v>62</v>
      </c>
      <c r="D42" s="34">
        <v>1.36</v>
      </c>
      <c r="E42" s="34">
        <v>0.88500000000000001</v>
      </c>
      <c r="F42" s="34">
        <v>0.88500000000000001</v>
      </c>
      <c r="G42" s="34">
        <v>0.26700000000000002</v>
      </c>
      <c r="H42" s="34">
        <v>0.73299999999999998</v>
      </c>
      <c r="I42" s="34">
        <v>2.19</v>
      </c>
      <c r="J42" s="34">
        <v>2.1059999999999999</v>
      </c>
      <c r="K42" s="34">
        <v>0.31</v>
      </c>
      <c r="L42" s="34">
        <v>0.33400000000000002</v>
      </c>
      <c r="M42" s="34">
        <v>4</v>
      </c>
      <c r="N42" s="34">
        <v>5</v>
      </c>
      <c r="O42" s="34">
        <v>4.7329999999999997</v>
      </c>
      <c r="P42" s="34">
        <v>9.0329999999999995</v>
      </c>
      <c r="Q42" s="34">
        <v>21.99</v>
      </c>
      <c r="R42" s="34">
        <v>11.971</v>
      </c>
      <c r="S42" s="34">
        <v>17.309999999999999</v>
      </c>
      <c r="T42" s="34">
        <v>2.1806999999999999</v>
      </c>
      <c r="U42" s="34">
        <v>2.1922999999999999</v>
      </c>
      <c r="V42" s="34">
        <v>2.1806999999999999</v>
      </c>
      <c r="W42" s="34">
        <v>0.9607</v>
      </c>
      <c r="X42" s="34">
        <v>115.64700000000001</v>
      </c>
      <c r="Y42" s="9">
        <v>1.0645</v>
      </c>
      <c r="Z42" s="34">
        <v>0</v>
      </c>
    </row>
    <row r="43" spans="1:26" x14ac:dyDescent="0.25">
      <c r="A43" s="9">
        <v>44</v>
      </c>
      <c r="B43" s="9">
        <v>248140</v>
      </c>
      <c r="C43" s="9" t="s">
        <v>63</v>
      </c>
      <c r="D43" s="34">
        <v>1.63</v>
      </c>
      <c r="E43" s="34">
        <v>0.78</v>
      </c>
      <c r="F43" s="34">
        <v>0.78</v>
      </c>
      <c r="G43" s="34">
        <v>1</v>
      </c>
      <c r="H43" s="34">
        <v>0</v>
      </c>
      <c r="I43" s="34">
        <v>0</v>
      </c>
      <c r="J43" s="34">
        <v>2.19</v>
      </c>
      <c r="K43" s="34">
        <v>0</v>
      </c>
      <c r="L43" s="34">
        <v>0.31</v>
      </c>
      <c r="M43" s="34">
        <v>5</v>
      </c>
      <c r="N43" s="34">
        <v>0</v>
      </c>
      <c r="O43" s="34">
        <v>5</v>
      </c>
      <c r="P43" s="34">
        <v>8.7289999999999992</v>
      </c>
      <c r="Q43" s="34">
        <v>21.803999999999998</v>
      </c>
      <c r="R43" s="34">
        <v>10.553000000000001</v>
      </c>
      <c r="S43" s="34">
        <v>16.835000000000001</v>
      </c>
      <c r="T43" s="34">
        <v>2.2183000000000002</v>
      </c>
      <c r="U43" s="34">
        <v>2.1526000000000001</v>
      </c>
      <c r="V43" s="34">
        <v>2.1526000000000001</v>
      </c>
      <c r="W43" s="34">
        <v>0.9204</v>
      </c>
      <c r="X43" s="34">
        <v>0</v>
      </c>
      <c r="Y43" s="9">
        <v>1.2012</v>
      </c>
      <c r="Z43" s="34">
        <v>0</v>
      </c>
    </row>
    <row r="44" spans="1:26" x14ac:dyDescent="0.25">
      <c r="A44" s="9">
        <v>46</v>
      </c>
      <c r="B44" s="9">
        <v>253083</v>
      </c>
      <c r="C44" s="9" t="s">
        <v>64</v>
      </c>
      <c r="D44" s="34">
        <v>1.5489999999999999</v>
      </c>
      <c r="E44" s="34">
        <v>0.745</v>
      </c>
      <c r="F44" s="34">
        <v>0.77800000000000002</v>
      </c>
      <c r="G44" s="34">
        <v>1</v>
      </c>
      <c r="H44" s="34">
        <v>0</v>
      </c>
      <c r="I44" s="34">
        <v>0</v>
      </c>
      <c r="J44" s="34">
        <v>2.19</v>
      </c>
      <c r="K44" s="34">
        <v>0</v>
      </c>
      <c r="L44" s="34">
        <v>0.31</v>
      </c>
      <c r="M44" s="34">
        <v>5</v>
      </c>
      <c r="N44" s="34">
        <v>0</v>
      </c>
      <c r="O44" s="34">
        <v>5</v>
      </c>
      <c r="P44" s="34">
        <v>8.8249999999999993</v>
      </c>
      <c r="Q44" s="34">
        <v>21.707999999999998</v>
      </c>
      <c r="R44" s="34">
        <v>11.769</v>
      </c>
      <c r="S44" s="34">
        <v>16.635999999999999</v>
      </c>
      <c r="T44" s="34">
        <v>2.1471</v>
      </c>
      <c r="U44" s="34">
        <v>2.1907999999999999</v>
      </c>
      <c r="V44" s="34">
        <v>2.1471</v>
      </c>
      <c r="W44" s="34">
        <v>0.90710000000000002</v>
      </c>
      <c r="X44" s="34">
        <v>0</v>
      </c>
      <c r="Y44" s="9">
        <v>1.1914</v>
      </c>
      <c r="Z44" s="34">
        <v>0</v>
      </c>
    </row>
    <row r="45" spans="1:26" x14ac:dyDescent="0.25">
      <c r="A45" s="9">
        <v>47</v>
      </c>
      <c r="B45" s="9">
        <v>260210</v>
      </c>
      <c r="C45" s="9" t="s">
        <v>65</v>
      </c>
      <c r="D45" s="34">
        <v>1.83</v>
      </c>
      <c r="E45" s="34">
        <v>0.75</v>
      </c>
      <c r="F45" s="34">
        <v>0.75</v>
      </c>
      <c r="G45" s="34">
        <v>1</v>
      </c>
      <c r="H45" s="34">
        <v>0</v>
      </c>
      <c r="I45" s="34">
        <v>0</v>
      </c>
      <c r="J45" s="34">
        <v>2.19</v>
      </c>
      <c r="K45" s="34">
        <v>0</v>
      </c>
      <c r="L45" s="34">
        <v>0.31</v>
      </c>
      <c r="M45" s="34">
        <v>5</v>
      </c>
      <c r="N45" s="34">
        <v>0</v>
      </c>
      <c r="O45" s="34">
        <v>5</v>
      </c>
      <c r="P45" s="34">
        <v>8.9540000000000006</v>
      </c>
      <c r="Q45" s="34">
        <v>21.28</v>
      </c>
      <c r="R45" s="34">
        <v>11.516999999999999</v>
      </c>
      <c r="S45" s="34">
        <v>16.009</v>
      </c>
      <c r="T45" s="34">
        <v>2.0939000000000001</v>
      </c>
      <c r="U45" s="34">
        <v>2.1392000000000002</v>
      </c>
      <c r="V45" s="34">
        <v>2.0939000000000001</v>
      </c>
      <c r="W45" s="34">
        <v>0.87390000000000001</v>
      </c>
      <c r="X45" s="34">
        <v>0</v>
      </c>
      <c r="Y45" s="9">
        <v>1.3573999999999999</v>
      </c>
      <c r="Z45" s="34">
        <v>0</v>
      </c>
    </row>
    <row r="46" spans="1:26" x14ac:dyDescent="0.25">
      <c r="A46" s="9">
        <v>48</v>
      </c>
      <c r="B46" s="9">
        <v>262812</v>
      </c>
      <c r="C46" s="9" t="s">
        <v>66</v>
      </c>
      <c r="D46" s="34">
        <v>1.77</v>
      </c>
      <c r="E46" s="34">
        <v>0.81</v>
      </c>
      <c r="F46" s="34">
        <v>0.75</v>
      </c>
      <c r="G46" s="34">
        <v>1</v>
      </c>
      <c r="H46" s="34">
        <v>0</v>
      </c>
      <c r="I46" s="34">
        <v>0</v>
      </c>
      <c r="J46" s="34">
        <v>2.19</v>
      </c>
      <c r="K46" s="34">
        <v>0</v>
      </c>
      <c r="L46" s="34">
        <v>0.31</v>
      </c>
      <c r="M46" s="34">
        <v>5</v>
      </c>
      <c r="N46" s="34">
        <v>0</v>
      </c>
      <c r="O46" s="34">
        <v>5</v>
      </c>
      <c r="P46" s="34">
        <v>8.8689999999999998</v>
      </c>
      <c r="Q46" s="34">
        <v>21.606999999999999</v>
      </c>
      <c r="R46" s="34">
        <v>11.275</v>
      </c>
      <c r="S46" s="34">
        <v>16.506</v>
      </c>
      <c r="T46" s="34">
        <v>2.1560000000000001</v>
      </c>
      <c r="U46" s="34">
        <v>2.1469999999999998</v>
      </c>
      <c r="V46" s="34">
        <v>2.1469999999999998</v>
      </c>
      <c r="W46" s="34">
        <v>0.92689999999999995</v>
      </c>
      <c r="X46" s="34">
        <v>0</v>
      </c>
      <c r="Y46" s="9">
        <v>1.2598</v>
      </c>
      <c r="Z46" s="34">
        <v>0</v>
      </c>
    </row>
    <row r="47" spans="1:26" x14ac:dyDescent="0.25">
      <c r="A47" s="9">
        <v>49</v>
      </c>
      <c r="B47" s="9">
        <v>290797</v>
      </c>
      <c r="C47" s="9" t="s">
        <v>45</v>
      </c>
      <c r="D47" s="34">
        <v>1.54</v>
      </c>
      <c r="E47" s="34">
        <v>0.745</v>
      </c>
      <c r="F47" s="34">
        <v>0.745</v>
      </c>
      <c r="G47" s="34">
        <v>1</v>
      </c>
      <c r="H47" s="34">
        <v>0</v>
      </c>
      <c r="I47" s="34">
        <v>0</v>
      </c>
      <c r="J47" s="34">
        <v>2.19</v>
      </c>
      <c r="K47" s="34">
        <v>0</v>
      </c>
      <c r="L47" s="34">
        <v>0.31</v>
      </c>
      <c r="M47" s="34">
        <v>5</v>
      </c>
      <c r="N47" s="34">
        <v>0</v>
      </c>
      <c r="O47" s="34">
        <v>5</v>
      </c>
      <c r="P47" s="34">
        <v>8.4629999999999992</v>
      </c>
      <c r="Q47" s="34">
        <v>21.934999999999999</v>
      </c>
      <c r="R47" s="34">
        <v>9.6370000000000005</v>
      </c>
      <c r="S47" s="34">
        <v>15.632</v>
      </c>
      <c r="T47" s="34">
        <v>2.2067999999999999</v>
      </c>
      <c r="U47" s="34">
        <v>2.1160000000000001</v>
      </c>
      <c r="V47" s="34">
        <v>2.1160000000000001</v>
      </c>
      <c r="W47" s="34">
        <v>0.89859999999999995</v>
      </c>
      <c r="X47" s="34">
        <v>0</v>
      </c>
      <c r="Y47" s="9">
        <v>1.4551000000000001</v>
      </c>
      <c r="Z47" s="34">
        <v>0</v>
      </c>
    </row>
    <row r="48" spans="1:26" x14ac:dyDescent="0.25">
      <c r="A48" s="9">
        <v>50</v>
      </c>
      <c r="B48" s="9">
        <v>290798</v>
      </c>
      <c r="C48" s="9" t="s">
        <v>67</v>
      </c>
      <c r="D48" s="34">
        <v>1.5469999999999999</v>
      </c>
      <c r="E48" s="34">
        <v>0.67500000000000004</v>
      </c>
      <c r="F48" s="34">
        <v>0.73799999999999999</v>
      </c>
      <c r="G48" s="34">
        <v>1</v>
      </c>
      <c r="H48" s="34">
        <v>0</v>
      </c>
      <c r="I48" s="34">
        <v>0</v>
      </c>
      <c r="J48" s="34">
        <v>2.19</v>
      </c>
      <c r="K48" s="34">
        <v>0</v>
      </c>
      <c r="L48" s="34">
        <v>0.31</v>
      </c>
      <c r="M48" s="34">
        <v>5</v>
      </c>
      <c r="N48" s="34">
        <v>0</v>
      </c>
      <c r="O48" s="34">
        <v>5</v>
      </c>
      <c r="P48" s="34">
        <v>8.4819999999999993</v>
      </c>
      <c r="Q48" s="34">
        <v>21.776</v>
      </c>
      <c r="R48" s="34">
        <v>9.5730000000000004</v>
      </c>
      <c r="S48" s="34">
        <v>15.089</v>
      </c>
      <c r="T48" s="34">
        <v>2.1728999999999998</v>
      </c>
      <c r="U48" s="34">
        <v>2.1071</v>
      </c>
      <c r="V48" s="34">
        <v>2.1071</v>
      </c>
      <c r="W48" s="34">
        <v>0.875</v>
      </c>
      <c r="X48" s="34">
        <v>0</v>
      </c>
      <c r="Y48" s="9">
        <v>1.4843999999999999</v>
      </c>
      <c r="Z48" s="34">
        <v>0</v>
      </c>
    </row>
    <row r="49" spans="1:26" x14ac:dyDescent="0.25">
      <c r="A49" s="9">
        <v>51</v>
      </c>
      <c r="B49" s="9">
        <v>290799</v>
      </c>
      <c r="C49" s="9" t="s">
        <v>68</v>
      </c>
      <c r="D49" s="34">
        <v>1.554</v>
      </c>
      <c r="E49" s="34">
        <v>0.67500000000000004</v>
      </c>
      <c r="F49" s="34">
        <v>0.73099999999999998</v>
      </c>
      <c r="G49" s="34">
        <v>1</v>
      </c>
      <c r="H49" s="34">
        <v>0</v>
      </c>
      <c r="I49" s="34">
        <v>0</v>
      </c>
      <c r="J49" s="34">
        <v>2.19</v>
      </c>
      <c r="K49" s="34">
        <v>0</v>
      </c>
      <c r="L49" s="34">
        <v>0.31</v>
      </c>
      <c r="M49" s="34">
        <v>5</v>
      </c>
      <c r="N49" s="34">
        <v>0</v>
      </c>
      <c r="O49" s="34">
        <v>5</v>
      </c>
      <c r="P49" s="34">
        <v>8.4819999999999993</v>
      </c>
      <c r="Q49" s="34">
        <v>21.731999999999999</v>
      </c>
      <c r="R49" s="34">
        <v>9.5860000000000003</v>
      </c>
      <c r="S49" s="34">
        <v>15.206</v>
      </c>
      <c r="T49" s="34">
        <v>2.1671</v>
      </c>
      <c r="U49" s="34">
        <v>2.1013999999999999</v>
      </c>
      <c r="V49" s="34">
        <v>2.1013999999999999</v>
      </c>
      <c r="W49" s="34">
        <v>0.86929999999999996</v>
      </c>
      <c r="X49" s="34">
        <v>0</v>
      </c>
      <c r="Y49" s="9">
        <v>1.5039</v>
      </c>
      <c r="Z49" s="34">
        <v>0</v>
      </c>
    </row>
    <row r="50" spans="1:26" x14ac:dyDescent="0.25">
      <c r="A50" s="9">
        <v>52</v>
      </c>
      <c r="B50" s="9">
        <v>290800</v>
      </c>
      <c r="C50" s="9" t="s">
        <v>69</v>
      </c>
      <c r="D50" s="34">
        <v>1.5609999999999999</v>
      </c>
      <c r="E50" s="34">
        <v>0.67500000000000004</v>
      </c>
      <c r="F50" s="34">
        <v>0.72399999999999998</v>
      </c>
      <c r="G50" s="34">
        <v>1</v>
      </c>
      <c r="H50" s="34">
        <v>0</v>
      </c>
      <c r="I50" s="34">
        <v>0</v>
      </c>
      <c r="J50" s="34">
        <v>2.19</v>
      </c>
      <c r="K50" s="34">
        <v>0</v>
      </c>
      <c r="L50" s="34">
        <v>0.31</v>
      </c>
      <c r="M50" s="34">
        <v>5</v>
      </c>
      <c r="N50" s="34">
        <v>0</v>
      </c>
      <c r="O50" s="34">
        <v>5</v>
      </c>
      <c r="P50" s="34">
        <v>8.4819999999999993</v>
      </c>
      <c r="Q50" s="34">
        <v>21.669</v>
      </c>
      <c r="R50" s="34">
        <v>9.4009999999999998</v>
      </c>
      <c r="S50" s="34">
        <v>15.313000000000001</v>
      </c>
      <c r="T50" s="34">
        <v>2.1760000000000002</v>
      </c>
      <c r="U50" s="34">
        <v>2.1036999999999999</v>
      </c>
      <c r="V50" s="34">
        <v>2.1036999999999999</v>
      </c>
      <c r="W50" s="34">
        <v>0.87170000000000003</v>
      </c>
      <c r="X50" s="34">
        <v>0</v>
      </c>
      <c r="Y50" s="9">
        <v>1.4745999999999999</v>
      </c>
      <c r="Z50" s="34">
        <v>0</v>
      </c>
    </row>
    <row r="51" spans="1:26" x14ac:dyDescent="0.25">
      <c r="A51" s="9">
        <v>53</v>
      </c>
      <c r="B51" s="9">
        <v>290801</v>
      </c>
      <c r="C51" s="9" t="s">
        <v>70</v>
      </c>
      <c r="D51" s="34">
        <v>1.5680000000000001</v>
      </c>
      <c r="E51" s="34">
        <v>0.67500000000000004</v>
      </c>
      <c r="F51" s="34">
        <v>0.71699999999999997</v>
      </c>
      <c r="G51" s="34">
        <v>1</v>
      </c>
      <c r="H51" s="34">
        <v>0</v>
      </c>
      <c r="I51" s="34">
        <v>0</v>
      </c>
      <c r="J51" s="34">
        <v>2.19</v>
      </c>
      <c r="K51" s="34">
        <v>0</v>
      </c>
      <c r="L51" s="34">
        <v>0.31</v>
      </c>
      <c r="M51" s="34">
        <v>5</v>
      </c>
      <c r="N51" s="34">
        <v>0</v>
      </c>
      <c r="O51" s="34">
        <v>5</v>
      </c>
      <c r="P51" s="34">
        <v>8.4819999999999993</v>
      </c>
      <c r="Q51" s="34">
        <v>21.619</v>
      </c>
      <c r="R51" s="34">
        <v>9.3729999999999993</v>
      </c>
      <c r="S51" s="34">
        <v>15.275</v>
      </c>
      <c r="T51" s="34">
        <v>2.1720999999999999</v>
      </c>
      <c r="U51" s="34">
        <v>2.0962000000000001</v>
      </c>
      <c r="V51" s="34">
        <v>2.0962000000000001</v>
      </c>
      <c r="W51" s="34">
        <v>0.86419999999999997</v>
      </c>
      <c r="X51" s="34">
        <v>0</v>
      </c>
      <c r="Y51" s="9">
        <v>1.5137</v>
      </c>
      <c r="Z51" s="34">
        <v>0</v>
      </c>
    </row>
    <row r="52" spans="1:26" x14ac:dyDescent="0.25">
      <c r="A52" s="9">
        <v>54</v>
      </c>
      <c r="B52" s="9">
        <v>290802</v>
      </c>
      <c r="C52" s="9" t="s">
        <v>71</v>
      </c>
      <c r="D52" s="34">
        <v>1.571</v>
      </c>
      <c r="E52" s="34">
        <v>0.67500000000000004</v>
      </c>
      <c r="F52" s="34">
        <v>0.71399999999999997</v>
      </c>
      <c r="G52" s="34">
        <v>1</v>
      </c>
      <c r="H52" s="34">
        <v>0</v>
      </c>
      <c r="I52" s="34">
        <v>0</v>
      </c>
      <c r="J52" s="34">
        <v>2.19</v>
      </c>
      <c r="K52" s="34">
        <v>0</v>
      </c>
      <c r="L52" s="34">
        <v>0.31</v>
      </c>
      <c r="M52" s="34">
        <v>5</v>
      </c>
      <c r="N52" s="34">
        <v>0</v>
      </c>
      <c r="O52" s="34">
        <v>5</v>
      </c>
      <c r="P52" s="34">
        <v>8.4849999999999994</v>
      </c>
      <c r="Q52" s="34">
        <v>21.599</v>
      </c>
      <c r="R52" s="34">
        <v>9.282</v>
      </c>
      <c r="S52" s="34">
        <v>15.255000000000001</v>
      </c>
      <c r="T52" s="34">
        <v>2.1768999999999998</v>
      </c>
      <c r="U52" s="34">
        <v>2.1019000000000001</v>
      </c>
      <c r="V52" s="34">
        <v>2.1019000000000001</v>
      </c>
      <c r="W52" s="34">
        <v>0.86990000000000001</v>
      </c>
      <c r="X52" s="34">
        <v>0</v>
      </c>
      <c r="Y52" s="9">
        <v>1.4745999999999999</v>
      </c>
      <c r="Z52" s="34">
        <v>0</v>
      </c>
    </row>
    <row r="53" spans="1:26" x14ac:dyDescent="0.25">
      <c r="A53" s="9">
        <v>55</v>
      </c>
      <c r="B53" s="9">
        <v>35622</v>
      </c>
      <c r="C53" s="9" t="s">
        <v>72</v>
      </c>
      <c r="D53" s="34">
        <v>1.448</v>
      </c>
      <c r="E53" s="34">
        <v>0.86</v>
      </c>
      <c r="F53" s="34">
        <v>0.86</v>
      </c>
      <c r="G53" s="34">
        <v>0.41299999999999998</v>
      </c>
      <c r="H53" s="34">
        <v>0.58699999999999997</v>
      </c>
      <c r="I53" s="34">
        <v>2.19</v>
      </c>
      <c r="J53" s="34">
        <v>2.0630000000000002</v>
      </c>
      <c r="K53" s="34">
        <v>0.31</v>
      </c>
      <c r="L53" s="34">
        <v>0.34699999999999998</v>
      </c>
      <c r="M53" s="34">
        <v>4</v>
      </c>
      <c r="N53" s="34">
        <v>5</v>
      </c>
      <c r="O53" s="34">
        <v>4.5869999999999997</v>
      </c>
      <c r="P53" s="34">
        <v>9.0950000000000006</v>
      </c>
      <c r="Q53" s="34">
        <v>23.027000000000001</v>
      </c>
      <c r="R53" s="34">
        <v>12.337</v>
      </c>
      <c r="S53" s="34">
        <v>20.509</v>
      </c>
      <c r="T53" s="34">
        <v>2.3866999999999998</v>
      </c>
      <c r="U53" s="34">
        <v>2.3027000000000002</v>
      </c>
      <c r="V53" s="34">
        <v>2.3027000000000002</v>
      </c>
      <c r="W53" s="34">
        <v>1.0851</v>
      </c>
      <c r="X53" s="34">
        <v>0</v>
      </c>
      <c r="Y53" s="9">
        <v>0.64449999999999996</v>
      </c>
      <c r="Z53" s="34">
        <v>0</v>
      </c>
    </row>
    <row r="54" spans="1:26" x14ac:dyDescent="0.25">
      <c r="A54" s="9">
        <v>56</v>
      </c>
      <c r="B54" s="9">
        <v>35770</v>
      </c>
      <c r="C54" s="9" t="s">
        <v>73</v>
      </c>
      <c r="D54" s="34">
        <v>2.3450000000000002</v>
      </c>
      <c r="E54" s="34">
        <v>0.83799999999999997</v>
      </c>
      <c r="F54" s="34">
        <v>0.77400000000000002</v>
      </c>
      <c r="G54" s="34">
        <v>1</v>
      </c>
      <c r="H54" s="34">
        <v>0</v>
      </c>
      <c r="I54" s="34">
        <v>0</v>
      </c>
      <c r="J54" s="34">
        <v>2.16</v>
      </c>
      <c r="K54" s="34">
        <v>0</v>
      </c>
      <c r="L54" s="34">
        <v>0.55000000000000004</v>
      </c>
      <c r="M54" s="34">
        <v>6</v>
      </c>
      <c r="N54" s="34">
        <v>0</v>
      </c>
      <c r="O54" s="34">
        <v>6</v>
      </c>
      <c r="P54" s="34">
        <v>9.1180000000000003</v>
      </c>
      <c r="Q54" s="34">
        <v>22.643000000000001</v>
      </c>
      <c r="R54" s="34">
        <v>9.6449999999999996</v>
      </c>
      <c r="S54" s="34">
        <v>16.274000000000001</v>
      </c>
      <c r="T54" s="34">
        <v>2.242</v>
      </c>
      <c r="U54" s="34">
        <v>2.2465999999999999</v>
      </c>
      <c r="V54" s="34">
        <v>2.242</v>
      </c>
      <c r="W54" s="34">
        <v>1.022</v>
      </c>
      <c r="X54" s="34">
        <v>0</v>
      </c>
      <c r="Y54" s="9">
        <v>1.2109000000000001</v>
      </c>
      <c r="Z54" s="34">
        <v>0</v>
      </c>
    </row>
    <row r="55" spans="1:26" x14ac:dyDescent="0.25">
      <c r="A55" s="9">
        <v>57</v>
      </c>
      <c r="B55" s="9">
        <v>38055</v>
      </c>
      <c r="C55" s="9" t="s">
        <v>36</v>
      </c>
      <c r="D55" s="34">
        <v>1.33</v>
      </c>
      <c r="E55" s="34">
        <v>0.86</v>
      </c>
      <c r="F55" s="34">
        <v>0.86</v>
      </c>
      <c r="G55" s="34">
        <v>1</v>
      </c>
      <c r="H55" s="34">
        <v>0</v>
      </c>
      <c r="I55" s="34">
        <v>0</v>
      </c>
      <c r="J55" s="34">
        <v>1.9</v>
      </c>
      <c r="K55" s="34">
        <v>0</v>
      </c>
      <c r="L55" s="34">
        <v>0.4</v>
      </c>
      <c r="M55" s="34">
        <v>4</v>
      </c>
      <c r="N55" s="34">
        <v>0</v>
      </c>
      <c r="O55" s="34">
        <v>4</v>
      </c>
      <c r="P55" s="34">
        <v>9.1859999999999999</v>
      </c>
      <c r="Q55" s="34">
        <v>22.186</v>
      </c>
      <c r="R55" s="34">
        <v>11.807</v>
      </c>
      <c r="S55" s="34">
        <v>17.222000000000001</v>
      </c>
      <c r="T55" s="34">
        <v>2.1844999999999999</v>
      </c>
      <c r="U55" s="34">
        <v>2.2168999999999999</v>
      </c>
      <c r="V55" s="34">
        <v>2.1844999999999999</v>
      </c>
      <c r="W55" s="34">
        <v>0.96450000000000002</v>
      </c>
      <c r="X55" s="34">
        <v>0</v>
      </c>
      <c r="Y55" s="9">
        <v>0.91800000000000004</v>
      </c>
      <c r="Z55" s="34">
        <v>0</v>
      </c>
    </row>
    <row r="56" spans="1:26" x14ac:dyDescent="0.25">
      <c r="A56" s="9">
        <v>58</v>
      </c>
      <c r="B56" s="9">
        <v>38056</v>
      </c>
      <c r="C56" s="9" t="s">
        <v>36</v>
      </c>
      <c r="D56" s="34">
        <v>1.33</v>
      </c>
      <c r="E56" s="34">
        <v>0.86</v>
      </c>
      <c r="F56" s="34">
        <v>0.86</v>
      </c>
      <c r="G56" s="34">
        <v>1</v>
      </c>
      <c r="H56" s="34">
        <v>0</v>
      </c>
      <c r="I56" s="34">
        <v>0</v>
      </c>
      <c r="J56" s="34">
        <v>1.9</v>
      </c>
      <c r="K56" s="34">
        <v>0</v>
      </c>
      <c r="L56" s="34">
        <v>0.4</v>
      </c>
      <c r="M56" s="34">
        <v>4</v>
      </c>
      <c r="N56" s="34">
        <v>0</v>
      </c>
      <c r="O56" s="34">
        <v>4</v>
      </c>
      <c r="P56" s="34">
        <v>9.1929999999999996</v>
      </c>
      <c r="Q56" s="34">
        <v>22.289000000000001</v>
      </c>
      <c r="R56" s="34">
        <v>11.858000000000001</v>
      </c>
      <c r="S56" s="34">
        <v>17.443999999999999</v>
      </c>
      <c r="T56" s="34">
        <v>2.2014</v>
      </c>
      <c r="U56" s="34">
        <v>2.2210000000000001</v>
      </c>
      <c r="V56" s="34">
        <v>2.2014</v>
      </c>
      <c r="W56" s="34">
        <v>0.98140000000000005</v>
      </c>
      <c r="X56" s="34">
        <v>0</v>
      </c>
      <c r="Y56" s="9">
        <v>0.90820000000000001</v>
      </c>
      <c r="Z56" s="34">
        <v>0</v>
      </c>
    </row>
    <row r="57" spans="1:26" x14ac:dyDescent="0.25">
      <c r="A57" s="9">
        <v>59</v>
      </c>
      <c r="B57" s="9">
        <v>421531</v>
      </c>
      <c r="C57" s="9" t="s">
        <v>74</v>
      </c>
      <c r="D57" s="34">
        <v>1.54</v>
      </c>
      <c r="E57" s="34">
        <v>0.745</v>
      </c>
      <c r="F57" s="34">
        <v>0.745</v>
      </c>
      <c r="G57" s="34">
        <v>1</v>
      </c>
      <c r="H57" s="34">
        <v>0</v>
      </c>
      <c r="I57" s="34">
        <v>0</v>
      </c>
      <c r="J57" s="34">
        <v>2.1800000000000002</v>
      </c>
      <c r="K57" s="34">
        <v>0</v>
      </c>
      <c r="L57" s="34">
        <v>0.47499999999999998</v>
      </c>
      <c r="M57" s="34">
        <v>5</v>
      </c>
      <c r="N57" s="34">
        <v>0</v>
      </c>
      <c r="O57" s="34">
        <v>5</v>
      </c>
      <c r="P57" s="34">
        <v>8.8059999999999992</v>
      </c>
      <c r="Q57" s="34">
        <v>22.241</v>
      </c>
      <c r="R57" s="34">
        <v>9.4339999999999993</v>
      </c>
      <c r="S57" s="34">
        <v>14.991</v>
      </c>
      <c r="T57" s="34">
        <v>2.1726999999999999</v>
      </c>
      <c r="U57" s="34">
        <v>2.1474000000000002</v>
      </c>
      <c r="V57" s="34">
        <v>2.1474000000000002</v>
      </c>
      <c r="W57" s="34">
        <v>0.93799999999999994</v>
      </c>
      <c r="X57" s="34">
        <v>0</v>
      </c>
      <c r="Y57" s="9">
        <v>1.3086</v>
      </c>
      <c r="Z57" s="34">
        <v>0</v>
      </c>
    </row>
    <row r="58" spans="1:26" x14ac:dyDescent="0.25">
      <c r="A58" s="9">
        <v>60</v>
      </c>
      <c r="B58" s="9">
        <v>423538</v>
      </c>
      <c r="C58" s="9" t="s">
        <v>75</v>
      </c>
      <c r="D58" s="34">
        <v>1.552</v>
      </c>
      <c r="E58" s="34">
        <v>0.86</v>
      </c>
      <c r="F58" s="34">
        <v>0.79700000000000004</v>
      </c>
      <c r="G58" s="34">
        <v>1</v>
      </c>
      <c r="H58" s="34">
        <v>0</v>
      </c>
      <c r="I58" s="34">
        <v>0</v>
      </c>
      <c r="J58" s="34">
        <v>2.19</v>
      </c>
      <c r="K58" s="34">
        <v>0</v>
      </c>
      <c r="L58" s="34">
        <v>0.31</v>
      </c>
      <c r="M58" s="34">
        <v>5</v>
      </c>
      <c r="N58" s="34">
        <v>0</v>
      </c>
      <c r="O58" s="34">
        <v>5</v>
      </c>
      <c r="P58" s="34">
        <v>8.84</v>
      </c>
      <c r="Q58" s="34">
        <v>21.468</v>
      </c>
      <c r="R58" s="34">
        <v>10.220000000000001</v>
      </c>
      <c r="S58" s="34">
        <v>16.763999999999999</v>
      </c>
      <c r="T58" s="34">
        <v>2.2027000000000001</v>
      </c>
      <c r="U58" s="34">
        <v>2.15</v>
      </c>
      <c r="V58" s="34">
        <v>2.15</v>
      </c>
      <c r="W58" s="34">
        <v>0.91520000000000001</v>
      </c>
      <c r="X58" s="34">
        <v>0</v>
      </c>
      <c r="Y58" s="9">
        <v>1.2012</v>
      </c>
      <c r="Z58" s="34">
        <v>0</v>
      </c>
    </row>
    <row r="59" spans="1:26" x14ac:dyDescent="0.25">
      <c r="A59" s="9">
        <v>61</v>
      </c>
      <c r="B59" s="9">
        <v>467</v>
      </c>
      <c r="C59" s="9" t="s">
        <v>44</v>
      </c>
      <c r="D59" s="34">
        <v>1.33</v>
      </c>
      <c r="E59" s="34">
        <v>0.86</v>
      </c>
      <c r="F59" s="34">
        <v>0.86</v>
      </c>
      <c r="G59" s="34">
        <v>1</v>
      </c>
      <c r="H59" s="34">
        <v>0</v>
      </c>
      <c r="I59" s="34">
        <v>0</v>
      </c>
      <c r="J59" s="34">
        <v>2.19</v>
      </c>
      <c r="K59" s="34">
        <v>0</v>
      </c>
      <c r="L59" s="34">
        <v>0.31</v>
      </c>
      <c r="M59" s="34">
        <v>5</v>
      </c>
      <c r="N59" s="34">
        <v>0</v>
      </c>
      <c r="O59" s="34">
        <v>5</v>
      </c>
      <c r="P59" s="34">
        <v>8.8149999999999995</v>
      </c>
      <c r="Q59" s="34">
        <v>22.745999999999999</v>
      </c>
      <c r="R59" s="34">
        <v>11.516</v>
      </c>
      <c r="S59" s="34">
        <v>17.466999999999999</v>
      </c>
      <c r="T59" s="34">
        <v>2.2654000000000001</v>
      </c>
      <c r="U59" s="34">
        <v>2.2176999999999998</v>
      </c>
      <c r="V59" s="34">
        <v>2.2176999999999998</v>
      </c>
      <c r="W59" s="34">
        <v>1.0002</v>
      </c>
      <c r="X59" s="34">
        <v>0</v>
      </c>
      <c r="Y59" s="9">
        <v>1.0448999999999999</v>
      </c>
      <c r="Z59" s="34">
        <v>0</v>
      </c>
    </row>
    <row r="60" spans="1:26" x14ac:dyDescent="0.25">
      <c r="A60" s="9">
        <v>62</v>
      </c>
      <c r="B60" s="9">
        <v>62383</v>
      </c>
      <c r="C60" s="9" t="s">
        <v>76</v>
      </c>
      <c r="D60" s="34">
        <v>1.33</v>
      </c>
      <c r="E60" s="34">
        <v>0.86</v>
      </c>
      <c r="F60" s="34">
        <v>0.86</v>
      </c>
      <c r="G60" s="34">
        <v>0.68</v>
      </c>
      <c r="H60" s="34">
        <v>0.32</v>
      </c>
      <c r="I60" s="34">
        <v>2.19</v>
      </c>
      <c r="J60" s="34">
        <v>1.986</v>
      </c>
      <c r="K60" s="34">
        <v>0.31</v>
      </c>
      <c r="L60" s="34">
        <v>0.371</v>
      </c>
      <c r="M60" s="34">
        <v>4</v>
      </c>
      <c r="N60" s="34">
        <v>5</v>
      </c>
      <c r="O60" s="34">
        <v>4.32</v>
      </c>
      <c r="P60" s="34">
        <v>9.0679999999999996</v>
      </c>
      <c r="Q60" s="34">
        <v>22.98</v>
      </c>
      <c r="R60" s="34">
        <v>11.836</v>
      </c>
      <c r="S60" s="34">
        <v>19.937000000000001</v>
      </c>
      <c r="T60" s="34">
        <v>2.3807999999999998</v>
      </c>
      <c r="U60" s="34">
        <v>2.2763</v>
      </c>
      <c r="V60" s="34">
        <v>2.2763</v>
      </c>
      <c r="W60" s="34">
        <v>1.0663</v>
      </c>
      <c r="X60" s="34">
        <v>103.71299999999999</v>
      </c>
      <c r="Y60" s="9">
        <v>0.67379999999999995</v>
      </c>
      <c r="Z60" s="34">
        <v>0</v>
      </c>
    </row>
    <row r="61" spans="1:26" x14ac:dyDescent="0.25">
      <c r="A61" s="9">
        <v>63</v>
      </c>
      <c r="B61" s="9">
        <v>62384</v>
      </c>
      <c r="C61" s="9" t="s">
        <v>77</v>
      </c>
      <c r="D61" s="34">
        <v>1.33</v>
      </c>
      <c r="E61" s="34">
        <v>0.86</v>
      </c>
      <c r="F61" s="34">
        <v>0.86</v>
      </c>
      <c r="G61" s="34">
        <v>0.71699999999999997</v>
      </c>
      <c r="H61" s="34">
        <v>0.28299999999999997</v>
      </c>
      <c r="I61" s="34">
        <v>2.19</v>
      </c>
      <c r="J61" s="34">
        <v>1.976</v>
      </c>
      <c r="K61" s="34">
        <v>0.31</v>
      </c>
      <c r="L61" s="34">
        <v>0.375</v>
      </c>
      <c r="M61" s="34">
        <v>4</v>
      </c>
      <c r="N61" s="34">
        <v>5</v>
      </c>
      <c r="O61" s="34">
        <v>4.2830000000000004</v>
      </c>
      <c r="P61" s="34">
        <v>9.0790000000000006</v>
      </c>
      <c r="Q61" s="34">
        <v>22.963999999999999</v>
      </c>
      <c r="R61" s="34">
        <v>11.874000000000001</v>
      </c>
      <c r="S61" s="34">
        <v>19.898</v>
      </c>
      <c r="T61" s="34">
        <v>2.3740000000000001</v>
      </c>
      <c r="U61" s="34">
        <v>2.2726000000000002</v>
      </c>
      <c r="V61" s="34">
        <v>2.2726000000000002</v>
      </c>
      <c r="W61" s="34">
        <v>1.0626</v>
      </c>
      <c r="X61" s="34">
        <v>105.577</v>
      </c>
      <c r="Y61" s="9">
        <v>0.68359999999999999</v>
      </c>
      <c r="Z61" s="34">
        <v>0</v>
      </c>
    </row>
    <row r="62" spans="1:26" x14ac:dyDescent="0.25">
      <c r="A62" s="9">
        <v>64</v>
      </c>
      <c r="B62" s="9">
        <v>62385</v>
      </c>
      <c r="C62" s="9" t="s">
        <v>78</v>
      </c>
      <c r="D62" s="34">
        <v>1.33</v>
      </c>
      <c r="E62" s="34">
        <v>0.86</v>
      </c>
      <c r="F62" s="34">
        <v>0.86</v>
      </c>
      <c r="G62" s="34">
        <v>0.752</v>
      </c>
      <c r="H62" s="34">
        <v>0.248</v>
      </c>
      <c r="I62" s="34">
        <v>2.19</v>
      </c>
      <c r="J62" s="34">
        <v>1.9670000000000001</v>
      </c>
      <c r="K62" s="34">
        <v>0.31</v>
      </c>
      <c r="L62" s="34">
        <v>0.378</v>
      </c>
      <c r="M62" s="34">
        <v>4</v>
      </c>
      <c r="N62" s="34">
        <v>5</v>
      </c>
      <c r="O62" s="34">
        <v>4.2480000000000002</v>
      </c>
      <c r="P62" s="34">
        <v>9.0839999999999996</v>
      </c>
      <c r="Q62" s="34">
        <v>22.928000000000001</v>
      </c>
      <c r="R62" s="34">
        <v>11.808999999999999</v>
      </c>
      <c r="S62" s="34">
        <v>19.646999999999998</v>
      </c>
      <c r="T62" s="34">
        <v>2.3664000000000001</v>
      </c>
      <c r="U62" s="34">
        <v>2.2724000000000002</v>
      </c>
      <c r="V62" s="34">
        <v>2.2724000000000002</v>
      </c>
      <c r="W62" s="34">
        <v>1.0624</v>
      </c>
      <c r="X62" s="34">
        <v>103.71299999999999</v>
      </c>
      <c r="Y62" s="9">
        <v>0.69340000000000002</v>
      </c>
      <c r="Z62" s="34">
        <v>0</v>
      </c>
    </row>
    <row r="63" spans="1:26" x14ac:dyDescent="0.25">
      <c r="A63" s="9">
        <v>65</v>
      </c>
      <c r="B63" s="9">
        <v>62386</v>
      </c>
      <c r="C63" s="9" t="s">
        <v>79</v>
      </c>
      <c r="D63" s="34">
        <v>1.33</v>
      </c>
      <c r="E63" s="34">
        <v>0.86</v>
      </c>
      <c r="F63" s="34">
        <v>0.86</v>
      </c>
      <c r="G63" s="34">
        <v>0.79</v>
      </c>
      <c r="H63" s="34">
        <v>0.21</v>
      </c>
      <c r="I63" s="34">
        <v>2.19</v>
      </c>
      <c r="J63" s="34">
        <v>1.956</v>
      </c>
      <c r="K63" s="34">
        <v>0.31</v>
      </c>
      <c r="L63" s="34">
        <v>0.38100000000000001</v>
      </c>
      <c r="M63" s="34">
        <v>4</v>
      </c>
      <c r="N63" s="34">
        <v>5</v>
      </c>
      <c r="O63" s="34">
        <v>4.21</v>
      </c>
      <c r="P63" s="34">
        <v>9.0969999999999995</v>
      </c>
      <c r="Q63" s="34">
        <v>22.68</v>
      </c>
      <c r="R63" s="34">
        <v>11.742000000000001</v>
      </c>
      <c r="S63" s="34">
        <v>18.876000000000001</v>
      </c>
      <c r="T63" s="34">
        <v>2.3188</v>
      </c>
      <c r="U63" s="34">
        <v>2.2505999999999999</v>
      </c>
      <c r="V63" s="34">
        <v>2.2505999999999999</v>
      </c>
      <c r="W63" s="34">
        <v>1.0335000000000001</v>
      </c>
      <c r="X63" s="34">
        <v>92.611999999999995</v>
      </c>
      <c r="Y63" s="9">
        <v>0.78129999999999999</v>
      </c>
      <c r="Z63" s="34">
        <v>0</v>
      </c>
    </row>
    <row r="64" spans="1:26" x14ac:dyDescent="0.25">
      <c r="A64" s="9">
        <v>66</v>
      </c>
      <c r="B64" s="9">
        <v>65407</v>
      </c>
      <c r="C64" s="9" t="s">
        <v>80</v>
      </c>
      <c r="D64" s="34">
        <v>1.36</v>
      </c>
      <c r="E64" s="34">
        <v>0.88500000000000001</v>
      </c>
      <c r="F64" s="34">
        <v>0.88500000000000001</v>
      </c>
      <c r="G64" s="34">
        <v>1</v>
      </c>
      <c r="H64" s="34">
        <v>0</v>
      </c>
      <c r="I64" s="34">
        <v>0</v>
      </c>
      <c r="J64" s="34">
        <v>2.19</v>
      </c>
      <c r="K64" s="34">
        <v>0</v>
      </c>
      <c r="L64" s="34">
        <v>0.31</v>
      </c>
      <c r="M64" s="34">
        <v>5</v>
      </c>
      <c r="N64" s="34">
        <v>0</v>
      </c>
      <c r="O64" s="34">
        <v>5</v>
      </c>
      <c r="P64" s="34">
        <v>8.9269999999999996</v>
      </c>
      <c r="Q64" s="34">
        <v>22.276</v>
      </c>
      <c r="R64" s="34">
        <v>11.891999999999999</v>
      </c>
      <c r="S64" s="34">
        <v>18.236999999999998</v>
      </c>
      <c r="T64" s="34">
        <v>2.2603</v>
      </c>
      <c r="U64" s="34">
        <v>2.2071999999999998</v>
      </c>
      <c r="V64" s="34">
        <v>2.2071999999999998</v>
      </c>
      <c r="W64" s="34">
        <v>0.98970000000000002</v>
      </c>
      <c r="X64" s="34">
        <v>0</v>
      </c>
      <c r="Y64" s="9">
        <v>0.99609999999999999</v>
      </c>
      <c r="Z64" s="34">
        <v>0</v>
      </c>
    </row>
    <row r="65" spans="1:26" x14ac:dyDescent="0.25">
      <c r="A65" s="9">
        <v>67</v>
      </c>
      <c r="B65" s="9">
        <v>65408</v>
      </c>
      <c r="C65" s="9" t="s">
        <v>81</v>
      </c>
      <c r="D65" s="34">
        <v>1.36</v>
      </c>
      <c r="E65" s="34">
        <v>0.88500000000000001</v>
      </c>
      <c r="F65" s="34">
        <v>0.88500000000000001</v>
      </c>
      <c r="G65" s="34">
        <v>1</v>
      </c>
      <c r="H65" s="34">
        <v>0</v>
      </c>
      <c r="I65" s="34">
        <v>0</v>
      </c>
      <c r="J65" s="34">
        <v>2.19</v>
      </c>
      <c r="K65" s="34">
        <v>0</v>
      </c>
      <c r="L65" s="34">
        <v>0.31</v>
      </c>
      <c r="M65" s="34">
        <v>5</v>
      </c>
      <c r="N65" s="34">
        <v>0</v>
      </c>
      <c r="O65" s="34">
        <v>5</v>
      </c>
      <c r="P65" s="34">
        <v>8.9499999999999993</v>
      </c>
      <c r="Q65" s="34">
        <v>22.23</v>
      </c>
      <c r="R65" s="34">
        <v>11.988</v>
      </c>
      <c r="S65" s="34">
        <v>18.199000000000002</v>
      </c>
      <c r="T65" s="34">
        <v>2.2519999999999998</v>
      </c>
      <c r="U65" s="34">
        <v>2.2059000000000002</v>
      </c>
      <c r="V65" s="34">
        <v>2.2059000000000002</v>
      </c>
      <c r="W65" s="34">
        <v>0.98839999999999995</v>
      </c>
      <c r="X65" s="34">
        <v>0</v>
      </c>
      <c r="Y65" s="9">
        <v>1.0059</v>
      </c>
      <c r="Z65" s="34">
        <v>0</v>
      </c>
    </row>
    <row r="66" spans="1:26" x14ac:dyDescent="0.25">
      <c r="A66" s="9">
        <v>68</v>
      </c>
      <c r="B66" s="9">
        <v>67012</v>
      </c>
      <c r="C66" s="9" t="s">
        <v>82</v>
      </c>
      <c r="D66" s="34">
        <v>1.33</v>
      </c>
      <c r="E66" s="34">
        <v>0.86</v>
      </c>
      <c r="F66" s="34">
        <v>0.86</v>
      </c>
      <c r="G66" s="34">
        <v>3.6999999999999998E-2</v>
      </c>
      <c r="H66" s="34">
        <v>0.96299999999999997</v>
      </c>
      <c r="I66" s="34">
        <v>2.19</v>
      </c>
      <c r="J66" s="34">
        <v>2.1779999999999999</v>
      </c>
      <c r="K66" s="34">
        <v>0.31</v>
      </c>
      <c r="L66" s="34">
        <v>0.313</v>
      </c>
      <c r="M66" s="34">
        <v>4</v>
      </c>
      <c r="N66" s="34">
        <v>5</v>
      </c>
      <c r="O66" s="34">
        <v>4.9630000000000001</v>
      </c>
      <c r="P66" s="34">
        <v>8.82</v>
      </c>
      <c r="Q66" s="34">
        <v>22.768999999999998</v>
      </c>
      <c r="R66" s="34">
        <v>11.759</v>
      </c>
      <c r="S66" s="34">
        <v>17.998000000000001</v>
      </c>
      <c r="T66" s="34">
        <v>2.2679</v>
      </c>
      <c r="U66" s="34">
        <v>2.2170999999999998</v>
      </c>
      <c r="V66" s="34">
        <v>2.2170999999999998</v>
      </c>
      <c r="W66" s="34">
        <v>0.99709999999999999</v>
      </c>
      <c r="X66" s="34">
        <v>25.898</v>
      </c>
      <c r="Y66" s="9">
        <v>1.0254000000000001</v>
      </c>
      <c r="Z66" s="34">
        <v>0</v>
      </c>
    </row>
    <row r="67" spans="1:26" x14ac:dyDescent="0.25">
      <c r="A67" s="9">
        <v>69</v>
      </c>
      <c r="B67" s="9">
        <v>67013</v>
      </c>
      <c r="C67" s="9" t="s">
        <v>83</v>
      </c>
      <c r="D67" s="34">
        <v>1.33</v>
      </c>
      <c r="E67" s="34">
        <v>0.86</v>
      </c>
      <c r="F67" s="34">
        <v>0.86</v>
      </c>
      <c r="G67" s="34">
        <v>3.6999999999999998E-2</v>
      </c>
      <c r="H67" s="34">
        <v>0.96299999999999997</v>
      </c>
      <c r="I67" s="34">
        <v>2.19</v>
      </c>
      <c r="J67" s="34">
        <v>2.1779999999999999</v>
      </c>
      <c r="K67" s="34">
        <v>0.31</v>
      </c>
      <c r="L67" s="34">
        <v>0.313</v>
      </c>
      <c r="M67" s="34">
        <v>4</v>
      </c>
      <c r="N67" s="34">
        <v>5</v>
      </c>
      <c r="O67" s="34">
        <v>4.9630000000000001</v>
      </c>
      <c r="P67" s="34">
        <v>8.8089999999999993</v>
      </c>
      <c r="Q67" s="34">
        <v>22.928999999999998</v>
      </c>
      <c r="R67" s="34">
        <v>11.782999999999999</v>
      </c>
      <c r="S67" s="34">
        <v>18.530999999999999</v>
      </c>
      <c r="T67" s="34">
        <v>2.3083999999999998</v>
      </c>
      <c r="U67" s="34">
        <v>2.2290000000000001</v>
      </c>
      <c r="V67" s="34">
        <v>2.2290000000000001</v>
      </c>
      <c r="W67" s="34">
        <v>1.012</v>
      </c>
      <c r="X67" s="34">
        <v>33.887999999999998</v>
      </c>
      <c r="Y67" s="9">
        <v>0.96679999999999999</v>
      </c>
      <c r="Z67" s="34">
        <v>0</v>
      </c>
    </row>
    <row r="68" spans="1:26" x14ac:dyDescent="0.25">
      <c r="A68" s="9">
        <v>70</v>
      </c>
      <c r="B68" s="9">
        <v>67014</v>
      </c>
      <c r="C68" s="9" t="s">
        <v>84</v>
      </c>
      <c r="D68" s="34">
        <v>1.33</v>
      </c>
      <c r="E68" s="34">
        <v>0.86</v>
      </c>
      <c r="F68" s="34">
        <v>0.86</v>
      </c>
      <c r="G68" s="34">
        <v>3.6999999999999998E-2</v>
      </c>
      <c r="H68" s="34">
        <v>0.96299999999999997</v>
      </c>
      <c r="I68" s="34">
        <v>2.19</v>
      </c>
      <c r="J68" s="34">
        <v>2.1779999999999999</v>
      </c>
      <c r="K68" s="34">
        <v>0.31</v>
      </c>
      <c r="L68" s="34">
        <v>0.313</v>
      </c>
      <c r="M68" s="34">
        <v>4</v>
      </c>
      <c r="N68" s="34">
        <v>5</v>
      </c>
      <c r="O68" s="34">
        <v>4.9630000000000001</v>
      </c>
      <c r="P68" s="34">
        <v>8.7970000000000006</v>
      </c>
      <c r="Q68" s="34">
        <v>23.016999999999999</v>
      </c>
      <c r="R68" s="34">
        <v>11.749000000000001</v>
      </c>
      <c r="S68" s="34">
        <v>18.913</v>
      </c>
      <c r="T68" s="34">
        <v>2.3399000000000001</v>
      </c>
      <c r="U68" s="34">
        <v>2.2395999999999998</v>
      </c>
      <c r="V68" s="34">
        <v>2.2395999999999998</v>
      </c>
      <c r="W68" s="34">
        <v>1.0226</v>
      </c>
      <c r="X68" s="34">
        <v>39.283000000000001</v>
      </c>
      <c r="Y68" s="9">
        <v>0.91800000000000004</v>
      </c>
      <c r="Z68" s="34">
        <v>0</v>
      </c>
    </row>
    <row r="69" spans="1:26" x14ac:dyDescent="0.25">
      <c r="A69" s="9">
        <v>71</v>
      </c>
      <c r="B69" s="9">
        <v>67015</v>
      </c>
      <c r="C69" s="9" t="s">
        <v>85</v>
      </c>
      <c r="D69" s="34">
        <v>1.33</v>
      </c>
      <c r="E69" s="34">
        <v>0.86</v>
      </c>
      <c r="F69" s="34">
        <v>0.86</v>
      </c>
      <c r="G69" s="34">
        <v>3.6999999999999998E-2</v>
      </c>
      <c r="H69" s="34">
        <v>0.96299999999999997</v>
      </c>
      <c r="I69" s="34">
        <v>2.19</v>
      </c>
      <c r="J69" s="34">
        <v>2.1779999999999999</v>
      </c>
      <c r="K69" s="34">
        <v>0.31</v>
      </c>
      <c r="L69" s="34">
        <v>0.313</v>
      </c>
      <c r="M69" s="34">
        <v>4</v>
      </c>
      <c r="N69" s="34">
        <v>5</v>
      </c>
      <c r="O69" s="34">
        <v>4.9630000000000001</v>
      </c>
      <c r="P69" s="34">
        <v>8.7889999999999997</v>
      </c>
      <c r="Q69" s="34">
        <v>23.116</v>
      </c>
      <c r="R69" s="34">
        <v>11.757</v>
      </c>
      <c r="S69" s="34">
        <v>19.286999999999999</v>
      </c>
      <c r="T69" s="34">
        <v>2.3662000000000001</v>
      </c>
      <c r="U69" s="34">
        <v>2.2486000000000002</v>
      </c>
      <c r="V69" s="34">
        <v>2.2486000000000002</v>
      </c>
      <c r="W69" s="34">
        <v>1.0310999999999999</v>
      </c>
      <c r="X69" s="34">
        <v>26.981999999999999</v>
      </c>
      <c r="Y69" s="9">
        <v>0.87890000000000001</v>
      </c>
      <c r="Z69" s="34">
        <v>0</v>
      </c>
    </row>
    <row r="70" spans="1:26" x14ac:dyDescent="0.25">
      <c r="A70" s="9">
        <v>72</v>
      </c>
      <c r="B70" s="9">
        <v>71326</v>
      </c>
      <c r="C70" s="9" t="s">
        <v>86</v>
      </c>
      <c r="D70" s="34">
        <v>1.6</v>
      </c>
      <c r="E70" s="34">
        <v>0.82</v>
      </c>
      <c r="F70" s="34">
        <v>0.82</v>
      </c>
      <c r="G70" s="34">
        <v>1</v>
      </c>
      <c r="H70" s="34">
        <v>0</v>
      </c>
      <c r="I70" s="34">
        <v>0</v>
      </c>
      <c r="J70" s="34">
        <v>2.19</v>
      </c>
      <c r="K70" s="34">
        <v>0</v>
      </c>
      <c r="L70" s="34">
        <v>0.31</v>
      </c>
      <c r="M70" s="34">
        <v>5</v>
      </c>
      <c r="N70" s="34">
        <v>0</v>
      </c>
      <c r="O70" s="34">
        <v>5</v>
      </c>
      <c r="P70" s="34">
        <v>8.7360000000000007</v>
      </c>
      <c r="Q70" s="34">
        <v>22.093</v>
      </c>
      <c r="R70" s="34">
        <v>10.781000000000001</v>
      </c>
      <c r="S70" s="34">
        <v>17.338999999999999</v>
      </c>
      <c r="T70" s="34">
        <v>2.2299000000000002</v>
      </c>
      <c r="U70" s="34">
        <v>2.1728999999999998</v>
      </c>
      <c r="V70" s="34">
        <v>2.1728999999999998</v>
      </c>
      <c r="W70" s="34">
        <v>0.95540000000000003</v>
      </c>
      <c r="X70" s="34">
        <v>0</v>
      </c>
      <c r="Y70" s="9">
        <v>1.1523000000000001</v>
      </c>
      <c r="Z70" s="34">
        <v>0</v>
      </c>
    </row>
    <row r="71" spans="1:26" x14ac:dyDescent="0.25">
      <c r="A71" s="9">
        <v>73</v>
      </c>
      <c r="B71" s="9">
        <v>72201</v>
      </c>
      <c r="C71" s="9" t="s">
        <v>87</v>
      </c>
      <c r="D71" s="34">
        <v>1.7370000000000001</v>
      </c>
      <c r="E71" s="34">
        <v>0.745</v>
      </c>
      <c r="F71" s="34">
        <v>0.78700000000000003</v>
      </c>
      <c r="G71" s="34">
        <v>1</v>
      </c>
      <c r="H71" s="34">
        <v>0</v>
      </c>
      <c r="I71" s="34">
        <v>0</v>
      </c>
      <c r="J71" s="34">
        <v>2.19</v>
      </c>
      <c r="K71" s="34">
        <v>0</v>
      </c>
      <c r="L71" s="34">
        <v>0.31</v>
      </c>
      <c r="M71" s="34">
        <v>5</v>
      </c>
      <c r="N71" s="34">
        <v>0</v>
      </c>
      <c r="O71" s="34">
        <v>5</v>
      </c>
      <c r="P71" s="34">
        <v>8.5299999999999994</v>
      </c>
      <c r="Q71" s="34">
        <v>22.105</v>
      </c>
      <c r="R71" s="34">
        <v>10.250999999999999</v>
      </c>
      <c r="S71" s="34">
        <v>15.845000000000001</v>
      </c>
      <c r="T71" s="34">
        <v>2.2132000000000001</v>
      </c>
      <c r="U71" s="34">
        <v>2.1164000000000001</v>
      </c>
      <c r="V71" s="34">
        <v>2.1164000000000001</v>
      </c>
      <c r="W71" s="34">
        <v>0.89900000000000002</v>
      </c>
      <c r="X71" s="34">
        <v>0</v>
      </c>
      <c r="Y71" s="9">
        <v>1.4745999999999999</v>
      </c>
      <c r="Z71" s="34">
        <v>0</v>
      </c>
    </row>
    <row r="72" spans="1:26" x14ac:dyDescent="0.25">
      <c r="A72" s="9">
        <v>74</v>
      </c>
      <c r="B72" s="9">
        <v>72217</v>
      </c>
      <c r="C72" s="9" t="s">
        <v>88</v>
      </c>
      <c r="D72" s="34">
        <v>1.96</v>
      </c>
      <c r="E72" s="34">
        <v>0.83</v>
      </c>
      <c r="F72" s="34">
        <v>0.83</v>
      </c>
      <c r="G72" s="34">
        <v>1</v>
      </c>
      <c r="H72" s="34">
        <v>0</v>
      </c>
      <c r="I72" s="34">
        <v>0</v>
      </c>
      <c r="J72" s="34">
        <v>2.19</v>
      </c>
      <c r="K72" s="34">
        <v>0</v>
      </c>
      <c r="L72" s="34">
        <v>0.31</v>
      </c>
      <c r="M72" s="34">
        <v>5</v>
      </c>
      <c r="N72" s="34">
        <v>0</v>
      </c>
      <c r="O72" s="34">
        <v>5</v>
      </c>
      <c r="P72" s="34">
        <v>8.57</v>
      </c>
      <c r="Q72" s="34">
        <v>22.617000000000001</v>
      </c>
      <c r="R72" s="34">
        <v>10.693</v>
      </c>
      <c r="S72" s="34">
        <v>16.922999999999998</v>
      </c>
      <c r="T72" s="34">
        <v>2.2892000000000001</v>
      </c>
      <c r="U72" s="34">
        <v>2.1633</v>
      </c>
      <c r="V72" s="34">
        <v>2.1633</v>
      </c>
      <c r="W72" s="34">
        <v>0.94589999999999996</v>
      </c>
      <c r="X72" s="34">
        <v>0</v>
      </c>
      <c r="Y72" s="9">
        <v>1.2695000000000001</v>
      </c>
      <c r="Z72" s="34">
        <v>0</v>
      </c>
    </row>
    <row r="73" spans="1:26" x14ac:dyDescent="0.25">
      <c r="A73" s="9">
        <v>75</v>
      </c>
      <c r="B73" s="9">
        <v>72218</v>
      </c>
      <c r="C73" s="9" t="s">
        <v>88</v>
      </c>
      <c r="D73" s="34">
        <v>1.96</v>
      </c>
      <c r="E73" s="34">
        <v>0.83</v>
      </c>
      <c r="F73" s="34">
        <v>0.83</v>
      </c>
      <c r="G73" s="34">
        <v>1</v>
      </c>
      <c r="H73" s="34">
        <v>0</v>
      </c>
      <c r="I73" s="34">
        <v>0</v>
      </c>
      <c r="J73" s="34">
        <v>2.19</v>
      </c>
      <c r="K73" s="34">
        <v>0</v>
      </c>
      <c r="L73" s="34">
        <v>0.31</v>
      </c>
      <c r="M73" s="34">
        <v>5</v>
      </c>
      <c r="N73" s="34">
        <v>0</v>
      </c>
      <c r="O73" s="34">
        <v>5</v>
      </c>
      <c r="P73" s="34">
        <v>8.5660000000000007</v>
      </c>
      <c r="Q73" s="34">
        <v>22.69</v>
      </c>
      <c r="R73" s="34">
        <v>8.6720000000000006</v>
      </c>
      <c r="S73" s="34">
        <v>17.222999999999999</v>
      </c>
      <c r="T73" s="34">
        <v>2.3107000000000002</v>
      </c>
      <c r="U73" s="34">
        <v>2.3477000000000001</v>
      </c>
      <c r="V73" s="34">
        <v>2.3107000000000002</v>
      </c>
      <c r="W73" s="34">
        <v>1.0907</v>
      </c>
      <c r="X73" s="34">
        <v>0</v>
      </c>
      <c r="Y73" s="9">
        <v>0.90820000000000001</v>
      </c>
      <c r="Z73" s="34">
        <v>0</v>
      </c>
    </row>
    <row r="74" spans="1:26" x14ac:dyDescent="0.25">
      <c r="A74" s="9">
        <v>76</v>
      </c>
      <c r="B74" s="9">
        <v>79342</v>
      </c>
      <c r="C74" s="9" t="s">
        <v>89</v>
      </c>
      <c r="D74" s="34">
        <v>1.46</v>
      </c>
      <c r="E74" s="34">
        <v>0.86</v>
      </c>
      <c r="F74" s="34">
        <v>0.84</v>
      </c>
      <c r="G74" s="34">
        <v>1</v>
      </c>
      <c r="H74" s="34">
        <v>0</v>
      </c>
      <c r="I74" s="34">
        <v>0</v>
      </c>
      <c r="J74" s="34">
        <v>2.19</v>
      </c>
      <c r="K74" s="34">
        <v>0</v>
      </c>
      <c r="L74" s="34">
        <v>0.31</v>
      </c>
      <c r="M74" s="34">
        <v>5</v>
      </c>
      <c r="N74" s="34">
        <v>0</v>
      </c>
      <c r="O74" s="34">
        <v>5</v>
      </c>
      <c r="P74" s="34">
        <v>8.7759999999999998</v>
      </c>
      <c r="Q74" s="34">
        <v>22.43</v>
      </c>
      <c r="R74" s="34">
        <v>11.134</v>
      </c>
      <c r="S74" s="34">
        <v>17.956</v>
      </c>
      <c r="T74" s="34">
        <v>2.2593000000000001</v>
      </c>
      <c r="U74" s="34">
        <v>2.1949999999999998</v>
      </c>
      <c r="V74" s="34">
        <v>2.1949999999999998</v>
      </c>
      <c r="W74" s="34">
        <v>0.97740000000000005</v>
      </c>
      <c r="X74" s="34">
        <v>0</v>
      </c>
      <c r="Y74" s="9">
        <v>1.0840000000000001</v>
      </c>
      <c r="Z74" s="34">
        <v>0</v>
      </c>
    </row>
    <row r="75" spans="1:26" x14ac:dyDescent="0.25">
      <c r="A75" s="9">
        <v>77</v>
      </c>
      <c r="B75" s="9">
        <v>81694</v>
      </c>
      <c r="C75" s="9" t="s">
        <v>90</v>
      </c>
      <c r="D75" s="34">
        <v>1.36</v>
      </c>
      <c r="E75" s="34">
        <v>0.86</v>
      </c>
      <c r="F75" s="34">
        <v>0.86</v>
      </c>
      <c r="G75" s="34">
        <v>0.66700000000000004</v>
      </c>
      <c r="H75" s="34">
        <v>0.33300000000000002</v>
      </c>
      <c r="I75" s="34">
        <v>2.19</v>
      </c>
      <c r="J75" s="34">
        <v>1.99</v>
      </c>
      <c r="K75" s="34">
        <v>0.31</v>
      </c>
      <c r="L75" s="34">
        <v>0.37</v>
      </c>
      <c r="M75" s="34">
        <v>4</v>
      </c>
      <c r="N75" s="34">
        <v>5</v>
      </c>
      <c r="O75" s="34">
        <v>4.3330000000000002</v>
      </c>
      <c r="P75" s="34">
        <v>9.0399999999999991</v>
      </c>
      <c r="Q75" s="34">
        <v>23.013999999999999</v>
      </c>
      <c r="R75" s="34">
        <v>12.14</v>
      </c>
      <c r="S75" s="34">
        <v>20.199000000000002</v>
      </c>
      <c r="T75" s="34">
        <v>2.3799000000000001</v>
      </c>
      <c r="U75" s="34">
        <v>2.2547999999999999</v>
      </c>
      <c r="V75" s="34">
        <v>2.2547999999999999</v>
      </c>
      <c r="W75" s="34">
        <v>1.0448</v>
      </c>
      <c r="X75" s="34">
        <v>131.595</v>
      </c>
      <c r="Y75" s="9">
        <v>0.70309999999999995</v>
      </c>
      <c r="Z75" s="34">
        <v>0</v>
      </c>
    </row>
    <row r="76" spans="1:26" x14ac:dyDescent="0.25">
      <c r="A76" s="9">
        <v>78</v>
      </c>
      <c r="B76" s="9">
        <v>81696</v>
      </c>
      <c r="C76" s="9" t="s">
        <v>91</v>
      </c>
      <c r="D76" s="34">
        <v>1.363</v>
      </c>
      <c r="E76" s="34">
        <v>0.86</v>
      </c>
      <c r="F76" s="34">
        <v>0.86</v>
      </c>
      <c r="G76" s="34">
        <v>0.66700000000000004</v>
      </c>
      <c r="H76" s="34">
        <v>0.33300000000000002</v>
      </c>
      <c r="I76" s="34">
        <v>2.19</v>
      </c>
      <c r="J76" s="34">
        <v>1.99</v>
      </c>
      <c r="K76" s="34">
        <v>0.31</v>
      </c>
      <c r="L76" s="34">
        <v>0.37</v>
      </c>
      <c r="M76" s="34">
        <v>4</v>
      </c>
      <c r="N76" s="34">
        <v>5</v>
      </c>
      <c r="O76" s="34">
        <v>4.3330000000000002</v>
      </c>
      <c r="P76" s="34">
        <v>9.032</v>
      </c>
      <c r="Q76" s="34">
        <v>23.010999999999999</v>
      </c>
      <c r="R76" s="34">
        <v>12.53</v>
      </c>
      <c r="S76" s="34">
        <v>20.116</v>
      </c>
      <c r="T76" s="34">
        <v>2.3616999999999999</v>
      </c>
      <c r="U76" s="34">
        <v>2.2524999999999999</v>
      </c>
      <c r="V76" s="34">
        <v>2.2524999999999999</v>
      </c>
      <c r="W76" s="34">
        <v>1.0425</v>
      </c>
      <c r="X76" s="34">
        <v>117.902</v>
      </c>
      <c r="Y76" s="9">
        <v>0.72270000000000001</v>
      </c>
      <c r="Z76" s="34">
        <v>0</v>
      </c>
    </row>
    <row r="77" spans="1:26" x14ac:dyDescent="0.25">
      <c r="A77" s="9">
        <v>79</v>
      </c>
      <c r="B77" s="9">
        <v>84035</v>
      </c>
      <c r="C77" s="9" t="s">
        <v>92</v>
      </c>
      <c r="D77" s="34">
        <v>1.36</v>
      </c>
      <c r="E77" s="34">
        <v>0.88500000000000001</v>
      </c>
      <c r="F77" s="34">
        <v>0.88500000000000001</v>
      </c>
      <c r="G77" s="34">
        <v>1</v>
      </c>
      <c r="H77" s="34">
        <v>0</v>
      </c>
      <c r="I77" s="34">
        <v>0</v>
      </c>
      <c r="J77" s="34">
        <v>2.19</v>
      </c>
      <c r="K77" s="34">
        <v>0</v>
      </c>
      <c r="L77" s="34">
        <v>0.31</v>
      </c>
      <c r="M77" s="34">
        <v>5</v>
      </c>
      <c r="N77" s="34">
        <v>0</v>
      </c>
      <c r="O77" s="34">
        <v>5</v>
      </c>
      <c r="P77" s="34">
        <v>8.9269999999999996</v>
      </c>
      <c r="Q77" s="34">
        <v>22.367000000000001</v>
      </c>
      <c r="R77" s="34">
        <v>11.976000000000001</v>
      </c>
      <c r="S77" s="34">
        <v>18.774000000000001</v>
      </c>
      <c r="T77" s="34">
        <v>2.2909999999999999</v>
      </c>
      <c r="U77" s="34">
        <v>2.2160000000000002</v>
      </c>
      <c r="V77" s="34">
        <v>2.2160000000000002</v>
      </c>
      <c r="W77" s="34">
        <v>0.99839999999999995</v>
      </c>
      <c r="X77" s="34">
        <v>0</v>
      </c>
      <c r="Y77" s="9">
        <v>0.94730000000000003</v>
      </c>
      <c r="Z77" s="34">
        <v>0</v>
      </c>
    </row>
    <row r="78" spans="1:26" x14ac:dyDescent="0.25">
      <c r="A78" s="9">
        <v>80</v>
      </c>
      <c r="B78" s="9">
        <v>84036</v>
      </c>
      <c r="C78" s="9" t="s">
        <v>92</v>
      </c>
      <c r="D78" s="34">
        <v>1.36</v>
      </c>
      <c r="E78" s="34">
        <v>0.88500000000000001</v>
      </c>
      <c r="F78" s="34">
        <v>0.88500000000000001</v>
      </c>
      <c r="G78" s="34">
        <v>1</v>
      </c>
      <c r="H78" s="34">
        <v>0</v>
      </c>
      <c r="I78" s="34">
        <v>0</v>
      </c>
      <c r="J78" s="34">
        <v>2.19</v>
      </c>
      <c r="K78" s="34">
        <v>0</v>
      </c>
      <c r="L78" s="34">
        <v>0.31</v>
      </c>
      <c r="M78" s="34">
        <v>5</v>
      </c>
      <c r="N78" s="34">
        <v>0</v>
      </c>
      <c r="O78" s="34">
        <v>5</v>
      </c>
      <c r="P78" s="34">
        <v>8.9269999999999996</v>
      </c>
      <c r="Q78" s="34">
        <v>22.548999999999999</v>
      </c>
      <c r="R78" s="34">
        <v>12.095000000000001</v>
      </c>
      <c r="S78" s="34">
        <v>19.488</v>
      </c>
      <c r="T78" s="34">
        <v>2.3361000000000001</v>
      </c>
      <c r="U78" s="34">
        <v>2.2294999999999998</v>
      </c>
      <c r="V78" s="34">
        <v>2.2294999999999998</v>
      </c>
      <c r="W78" s="34">
        <v>1.012</v>
      </c>
      <c r="X78" s="34">
        <v>0</v>
      </c>
      <c r="Y78" s="9">
        <v>0.86909999999999998</v>
      </c>
      <c r="Z78" s="34">
        <v>0</v>
      </c>
    </row>
    <row r="79" spans="1:26" x14ac:dyDescent="0.25">
      <c r="A79" s="9">
        <v>81</v>
      </c>
      <c r="B79" s="9">
        <v>89991</v>
      </c>
      <c r="C79" s="9" t="s">
        <v>93</v>
      </c>
      <c r="D79" s="34">
        <v>1.83</v>
      </c>
      <c r="E79" s="34">
        <v>0.73499999999999999</v>
      </c>
      <c r="F79" s="34">
        <v>0.73499999999999999</v>
      </c>
      <c r="G79" s="34">
        <v>1</v>
      </c>
      <c r="H79" s="34">
        <v>0</v>
      </c>
      <c r="I79" s="34">
        <v>0</v>
      </c>
      <c r="J79" s="34">
        <v>2.19</v>
      </c>
      <c r="K79" s="34">
        <v>0</v>
      </c>
      <c r="L79" s="34">
        <v>0.31</v>
      </c>
      <c r="M79" s="34">
        <v>5</v>
      </c>
      <c r="N79" s="34">
        <v>0</v>
      </c>
      <c r="O79" s="34">
        <v>5</v>
      </c>
      <c r="P79" s="34">
        <v>8.7270000000000003</v>
      </c>
      <c r="Q79" s="34">
        <v>21.808</v>
      </c>
      <c r="R79" s="34">
        <v>10.590999999999999</v>
      </c>
      <c r="S79" s="34">
        <v>16.734999999999999</v>
      </c>
      <c r="T79" s="34">
        <v>2.2149000000000001</v>
      </c>
      <c r="U79" s="34">
        <v>2.1570999999999998</v>
      </c>
      <c r="V79" s="34">
        <v>2.1570999999999998</v>
      </c>
      <c r="W79" s="34">
        <v>0.92479999999999996</v>
      </c>
      <c r="X79" s="34">
        <v>0</v>
      </c>
      <c r="Y79" s="9">
        <v>1.2109000000000001</v>
      </c>
      <c r="Z79" s="34">
        <v>0</v>
      </c>
    </row>
    <row r="80" spans="1:26" x14ac:dyDescent="0.25">
      <c r="A80" s="9">
        <v>82</v>
      </c>
      <c r="B80" s="9">
        <v>94033</v>
      </c>
      <c r="C80" s="9" t="s">
        <v>94</v>
      </c>
      <c r="D80" s="34">
        <v>1.54</v>
      </c>
      <c r="E80" s="34">
        <v>0.745</v>
      </c>
      <c r="F80" s="34">
        <v>0.745</v>
      </c>
      <c r="G80" s="34">
        <v>0.9</v>
      </c>
      <c r="H80" s="34">
        <v>0.1</v>
      </c>
      <c r="I80" s="34">
        <v>2.1800000000000002</v>
      </c>
      <c r="J80" s="34">
        <v>2.1890000000000001</v>
      </c>
      <c r="K80" s="34">
        <v>0.47499999999999998</v>
      </c>
      <c r="L80" s="34">
        <v>0.32700000000000001</v>
      </c>
      <c r="M80" s="34">
        <v>5</v>
      </c>
      <c r="N80" s="34">
        <v>5</v>
      </c>
      <c r="O80" s="34">
        <v>5</v>
      </c>
      <c r="P80" s="34">
        <v>8.5</v>
      </c>
      <c r="Q80" s="34">
        <v>21.76</v>
      </c>
      <c r="R80" s="34">
        <v>9.5090000000000003</v>
      </c>
      <c r="S80" s="34">
        <v>15.41</v>
      </c>
      <c r="T80" s="34">
        <v>2.1852</v>
      </c>
      <c r="U80" s="34">
        <v>2.109</v>
      </c>
      <c r="V80" s="34">
        <v>2.109</v>
      </c>
      <c r="W80" s="34">
        <v>0.89159999999999995</v>
      </c>
      <c r="X80" s="34">
        <v>0</v>
      </c>
      <c r="Y80" s="9">
        <v>1.4745999999999999</v>
      </c>
      <c r="Z80" s="34">
        <v>0</v>
      </c>
    </row>
    <row r="81" spans="1:26" x14ac:dyDescent="0.25">
      <c r="A81" s="9">
        <v>83</v>
      </c>
      <c r="B81" s="9">
        <v>9546</v>
      </c>
      <c r="C81" s="9" t="s">
        <v>44</v>
      </c>
      <c r="D81" s="34">
        <v>1.33</v>
      </c>
      <c r="E81" s="34">
        <v>0.86</v>
      </c>
      <c r="F81" s="34">
        <v>0.86</v>
      </c>
      <c r="G81" s="34">
        <v>1</v>
      </c>
      <c r="H81" s="34">
        <v>0</v>
      </c>
      <c r="I81" s="34">
        <v>0</v>
      </c>
      <c r="J81" s="34">
        <v>2.19</v>
      </c>
      <c r="K81" s="34">
        <v>0</v>
      </c>
      <c r="L81" s="34">
        <v>0.31</v>
      </c>
      <c r="M81" s="34">
        <v>5</v>
      </c>
      <c r="N81" s="34">
        <v>0</v>
      </c>
      <c r="O81" s="34">
        <v>5</v>
      </c>
      <c r="P81" s="34">
        <v>8.8040000000000003</v>
      </c>
      <c r="Q81" s="34">
        <v>22.759</v>
      </c>
      <c r="R81" s="34">
        <v>11.597</v>
      </c>
      <c r="S81" s="34">
        <v>17.318999999999999</v>
      </c>
      <c r="T81" s="34">
        <v>2.2473000000000001</v>
      </c>
      <c r="U81" s="34">
        <v>2.2067999999999999</v>
      </c>
      <c r="V81" s="34">
        <v>2.2067999999999999</v>
      </c>
      <c r="W81" s="34">
        <v>0.98929999999999996</v>
      </c>
      <c r="X81" s="34">
        <v>0</v>
      </c>
      <c r="Y81" s="9">
        <v>1.0938000000000001</v>
      </c>
      <c r="Z81" s="34">
        <v>0</v>
      </c>
    </row>
    <row r="82" spans="1:26" x14ac:dyDescent="0.25">
      <c r="A82" s="9">
        <v>84</v>
      </c>
      <c r="B82" s="9">
        <v>97956</v>
      </c>
      <c r="C82" s="9" t="s">
        <v>95</v>
      </c>
      <c r="D82" s="34">
        <v>1.33</v>
      </c>
      <c r="E82" s="34">
        <v>0.86</v>
      </c>
      <c r="F82" s="34">
        <v>0.86</v>
      </c>
      <c r="G82" s="34">
        <v>1</v>
      </c>
      <c r="H82" s="34">
        <v>0</v>
      </c>
      <c r="I82" s="34">
        <v>0</v>
      </c>
      <c r="J82" s="34">
        <v>2.1800000000000002</v>
      </c>
      <c r="K82" s="34">
        <v>0</v>
      </c>
      <c r="L82" s="34">
        <v>0.47499999999999998</v>
      </c>
      <c r="M82" s="34">
        <v>5</v>
      </c>
      <c r="N82" s="34">
        <v>0</v>
      </c>
      <c r="O82" s="34">
        <v>5</v>
      </c>
      <c r="P82" s="34">
        <v>9.1519999999999992</v>
      </c>
      <c r="Q82" s="34">
        <v>23.11</v>
      </c>
      <c r="R82" s="34">
        <v>11.917999999999999</v>
      </c>
      <c r="S82" s="34">
        <v>17.024000000000001</v>
      </c>
      <c r="T82" s="34">
        <v>2.2094999999999998</v>
      </c>
      <c r="U82" s="34">
        <v>2.2185000000000001</v>
      </c>
      <c r="V82" s="34">
        <v>2.2094999999999998</v>
      </c>
      <c r="W82" s="34">
        <v>0.98950000000000005</v>
      </c>
      <c r="X82" s="34">
        <v>0</v>
      </c>
      <c r="Y82" s="9">
        <v>1.0938000000000001</v>
      </c>
      <c r="Z82" s="34">
        <v>0</v>
      </c>
    </row>
    <row r="83" spans="1:26" x14ac:dyDescent="0.25">
      <c r="A83" s="9">
        <v>85</v>
      </c>
      <c r="B83" s="9">
        <v>98158</v>
      </c>
      <c r="C83" s="9" t="s">
        <v>96</v>
      </c>
      <c r="D83" s="34">
        <v>1.679</v>
      </c>
      <c r="E83" s="34">
        <v>0.745</v>
      </c>
      <c r="F83" s="34">
        <v>0.74</v>
      </c>
      <c r="G83" s="34">
        <v>1</v>
      </c>
      <c r="H83" s="34">
        <v>0</v>
      </c>
      <c r="I83" s="34">
        <v>0</v>
      </c>
      <c r="J83" s="34">
        <v>2.19</v>
      </c>
      <c r="K83" s="34">
        <v>0</v>
      </c>
      <c r="L83" s="34">
        <v>0.31</v>
      </c>
      <c r="M83" s="34">
        <v>5</v>
      </c>
      <c r="N83" s="34">
        <v>0</v>
      </c>
      <c r="O83" s="34">
        <v>5</v>
      </c>
      <c r="P83" s="34">
        <v>8.6029999999999998</v>
      </c>
      <c r="Q83" s="34">
        <v>21.713000000000001</v>
      </c>
      <c r="R83" s="34">
        <v>10.018000000000001</v>
      </c>
      <c r="S83" s="34">
        <v>15.798</v>
      </c>
      <c r="T83" s="34">
        <v>2.1810999999999998</v>
      </c>
      <c r="U83" s="34">
        <v>2.13</v>
      </c>
      <c r="V83" s="34">
        <v>2.13</v>
      </c>
      <c r="W83" s="34">
        <v>0.8972</v>
      </c>
      <c r="X83" s="34">
        <v>0</v>
      </c>
      <c r="Y83" s="9">
        <v>1.3573999999999999</v>
      </c>
      <c r="Z83" s="34">
        <v>0</v>
      </c>
    </row>
    <row r="84" spans="1:26" x14ac:dyDescent="0.25">
      <c r="A84" s="9">
        <v>86</v>
      </c>
      <c r="B84" s="9">
        <v>98159</v>
      </c>
      <c r="C84" s="9" t="s">
        <v>97</v>
      </c>
      <c r="D84" s="34">
        <v>1.599</v>
      </c>
      <c r="E84" s="34">
        <v>0.745</v>
      </c>
      <c r="F84" s="34">
        <v>0.75</v>
      </c>
      <c r="G84" s="34">
        <v>1</v>
      </c>
      <c r="H84" s="34">
        <v>0</v>
      </c>
      <c r="I84" s="34">
        <v>0</v>
      </c>
      <c r="J84" s="34">
        <v>2.19</v>
      </c>
      <c r="K84" s="34">
        <v>0</v>
      </c>
      <c r="L84" s="34">
        <v>0.31</v>
      </c>
      <c r="M84" s="34">
        <v>5</v>
      </c>
      <c r="N84" s="34">
        <v>0</v>
      </c>
      <c r="O84" s="34">
        <v>5</v>
      </c>
      <c r="P84" s="34">
        <v>8.5630000000000006</v>
      </c>
      <c r="Q84" s="34">
        <v>21.684000000000001</v>
      </c>
      <c r="R84" s="34">
        <v>9.6920000000000002</v>
      </c>
      <c r="S84" s="34">
        <v>15.712</v>
      </c>
      <c r="T84" s="34">
        <v>2.1953</v>
      </c>
      <c r="U84" s="34">
        <v>2.1276999999999999</v>
      </c>
      <c r="V84" s="34">
        <v>2.1276999999999999</v>
      </c>
      <c r="W84" s="34">
        <v>0.89559999999999995</v>
      </c>
      <c r="X84" s="34">
        <v>0</v>
      </c>
      <c r="Y84" s="9">
        <v>1.3672</v>
      </c>
      <c r="Z84" s="34">
        <v>0</v>
      </c>
    </row>
    <row r="85" spans="1:26" x14ac:dyDescent="0.25">
      <c r="A85" s="9">
        <v>87</v>
      </c>
      <c r="B85" s="9">
        <v>163206</v>
      </c>
      <c r="C85" s="9" t="s">
        <v>98</v>
      </c>
      <c r="D85" s="34">
        <v>1.33</v>
      </c>
      <c r="E85" s="34">
        <v>0.86</v>
      </c>
      <c r="F85" s="34">
        <v>0.86</v>
      </c>
      <c r="G85" s="34">
        <v>0.96799999999999997</v>
      </c>
      <c r="H85" s="34">
        <v>3.2000000000000001E-2</v>
      </c>
      <c r="I85" s="34">
        <v>2.16</v>
      </c>
      <c r="J85" s="34">
        <v>2.1890000000000001</v>
      </c>
      <c r="K85" s="34">
        <v>0.55000000000000004</v>
      </c>
      <c r="L85" s="34">
        <v>0.318</v>
      </c>
      <c r="M85" s="34">
        <v>5</v>
      </c>
      <c r="N85" s="34">
        <v>6</v>
      </c>
      <c r="O85" s="34">
        <v>5.032</v>
      </c>
      <c r="P85" s="34">
        <v>8.7929999999999993</v>
      </c>
      <c r="Q85" s="34">
        <v>22.75</v>
      </c>
      <c r="R85" s="34">
        <v>11.816000000000001</v>
      </c>
      <c r="S85" s="34">
        <v>17.786999999999999</v>
      </c>
      <c r="T85" s="34">
        <v>2.1962000000000002</v>
      </c>
      <c r="U85" s="34">
        <v>2.2671999999999999</v>
      </c>
      <c r="V85" s="34">
        <v>2.1962000000000002</v>
      </c>
      <c r="W85" s="34">
        <v>0.97870000000000001</v>
      </c>
      <c r="X85" s="34">
        <v>0</v>
      </c>
      <c r="Y85" s="9">
        <v>1.1034999999999999</v>
      </c>
      <c r="Z85" s="34">
        <v>0</v>
      </c>
    </row>
    <row r="86" spans="1:26" x14ac:dyDescent="0.25">
      <c r="A86" s="9">
        <v>88</v>
      </c>
      <c r="B86" s="9">
        <v>230818</v>
      </c>
      <c r="C86" s="9" t="s">
        <v>99</v>
      </c>
      <c r="D86" s="34">
        <v>1.645</v>
      </c>
      <c r="E86" s="34">
        <v>0.78</v>
      </c>
      <c r="F86" s="34">
        <v>0.76800000000000002</v>
      </c>
      <c r="G86" s="34">
        <v>1</v>
      </c>
      <c r="H86" s="34">
        <v>0</v>
      </c>
      <c r="I86" s="34">
        <v>0</v>
      </c>
      <c r="J86" s="34">
        <v>2.19</v>
      </c>
      <c r="K86" s="34">
        <v>0</v>
      </c>
      <c r="L86" s="34">
        <v>0.31</v>
      </c>
      <c r="M86" s="34">
        <v>5</v>
      </c>
      <c r="N86" s="34">
        <v>0</v>
      </c>
      <c r="O86" s="34">
        <v>5</v>
      </c>
      <c r="P86" s="34">
        <v>8.69</v>
      </c>
      <c r="Q86" s="34">
        <v>21.728100000000001</v>
      </c>
      <c r="R86" s="34">
        <v>10.083</v>
      </c>
      <c r="S86" s="34">
        <v>16.388999999999999</v>
      </c>
      <c r="T86" s="34">
        <v>2.1229</v>
      </c>
      <c r="U86" s="34">
        <v>2.2023000000000001</v>
      </c>
      <c r="V86" s="34">
        <v>2.1229</v>
      </c>
      <c r="W86" s="34">
        <v>0.89080000000000004</v>
      </c>
      <c r="X86" s="34">
        <v>0</v>
      </c>
      <c r="Y86" s="9">
        <v>1.3281000000000001</v>
      </c>
      <c r="Z86" s="34">
        <v>0</v>
      </c>
    </row>
    <row r="87" spans="1:26" x14ac:dyDescent="0.25">
      <c r="A87" s="9">
        <v>89</v>
      </c>
      <c r="B87" s="9">
        <v>235775</v>
      </c>
      <c r="C87" s="9" t="s">
        <v>100</v>
      </c>
      <c r="D87" s="34">
        <v>1.4370000000000001</v>
      </c>
      <c r="E87" s="34">
        <v>0.81</v>
      </c>
      <c r="F87" s="34">
        <v>0.83499999999999996</v>
      </c>
      <c r="G87" s="34">
        <v>1</v>
      </c>
      <c r="H87" s="34">
        <v>0</v>
      </c>
      <c r="I87" s="34">
        <v>0</v>
      </c>
      <c r="J87" s="34">
        <v>2.19</v>
      </c>
      <c r="K87" s="34">
        <v>0</v>
      </c>
      <c r="L87" s="34">
        <v>0.31</v>
      </c>
      <c r="M87" s="34">
        <v>5</v>
      </c>
      <c r="N87" s="34">
        <v>0</v>
      </c>
      <c r="O87" s="34">
        <v>5</v>
      </c>
      <c r="P87" s="34">
        <v>8.9879999999999995</v>
      </c>
      <c r="Q87" s="34">
        <v>22.594000000000001</v>
      </c>
      <c r="R87" s="34">
        <v>12.412000000000001</v>
      </c>
      <c r="S87" s="34">
        <v>19.696000000000002</v>
      </c>
      <c r="T87" s="34">
        <v>2.2397999999999998</v>
      </c>
      <c r="U87" s="34">
        <v>2.306</v>
      </c>
      <c r="V87" s="34">
        <v>2.2397999999999998</v>
      </c>
      <c r="W87" s="34">
        <v>1.0198</v>
      </c>
      <c r="X87" s="34">
        <v>72.781000000000006</v>
      </c>
      <c r="Y87" s="9">
        <v>0.86909999999999998</v>
      </c>
      <c r="Z87" s="34">
        <v>0</v>
      </c>
    </row>
    <row r="88" spans="1:26" x14ac:dyDescent="0.25">
      <c r="D88" s="35">
        <f>AVERAGE(D3:D87)</f>
        <v>1.5104588235294112</v>
      </c>
      <c r="E88" s="35">
        <f t="shared" ref="E88:X88" si="0">AVERAGE(E3:E87)</f>
        <v>0.80856470588235274</v>
      </c>
      <c r="F88" s="35">
        <f t="shared" si="0"/>
        <v>0.81507058823529366</v>
      </c>
      <c r="G88" s="35">
        <f t="shared" si="0"/>
        <v>0.83783529411764712</v>
      </c>
      <c r="H88" s="35">
        <f t="shared" si="0"/>
        <v>0.16216470588235291</v>
      </c>
      <c r="I88" s="35">
        <f t="shared" si="0"/>
        <v>0.61117647058823521</v>
      </c>
      <c r="J88" s="35">
        <f t="shared" si="0"/>
        <v>2.146399999999999</v>
      </c>
      <c r="K88" s="35">
        <f t="shared" si="0"/>
        <v>9.6411764705882308E-2</v>
      </c>
      <c r="L88" s="35">
        <f t="shared" si="0"/>
        <v>0.33094117647058807</v>
      </c>
      <c r="M88" s="35">
        <f t="shared" si="0"/>
        <v>4.7176470588235295</v>
      </c>
      <c r="N88" s="35">
        <f t="shared" si="0"/>
        <v>1.4235294117647059</v>
      </c>
      <c r="O88" s="35">
        <f t="shared" si="0"/>
        <v>4.8711882352941185</v>
      </c>
      <c r="P88" s="35">
        <f t="shared" si="0"/>
        <v>8.8003647058823518</v>
      </c>
      <c r="Q88" s="35">
        <f t="shared" si="0"/>
        <v>22.259436470588238</v>
      </c>
      <c r="R88" s="35">
        <f t="shared" si="0"/>
        <v>11.018564705882351</v>
      </c>
      <c r="S88" s="35">
        <f t="shared" si="0"/>
        <v>17.269623529411763</v>
      </c>
      <c r="T88" s="35">
        <f t="shared" si="0"/>
        <v>2.2365258823529408</v>
      </c>
      <c r="U88" s="35">
        <f t="shared" si="0"/>
        <v>2.1862423529411767</v>
      </c>
      <c r="V88" s="35">
        <f t="shared" si="0"/>
        <v>2.1793364705882352</v>
      </c>
      <c r="W88" s="35">
        <f t="shared" si="0"/>
        <v>0.95632941176470632</v>
      </c>
      <c r="X88" s="35">
        <f t="shared" si="0"/>
        <v>22.33885882352941</v>
      </c>
      <c r="Y88" s="54">
        <f>AVERAGE(Y3:Y87)</f>
        <v>1.1352282352941176</v>
      </c>
    </row>
  </sheetData>
  <mergeCells count="5">
    <mergeCell ref="A1:A2"/>
    <mergeCell ref="B1:B2"/>
    <mergeCell ref="C1:C2"/>
    <mergeCell ref="Y1:Y2"/>
    <mergeCell ref="Z1:Z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F8AD-6043-4420-BF44-2BD65CF69AF1}">
  <dimension ref="A1:AA73"/>
  <sheetViews>
    <sheetView topLeftCell="D1" zoomScale="55" zoomScaleNormal="55" workbookViewId="0">
      <selection activeCell="AA70" sqref="AA70"/>
    </sheetView>
  </sheetViews>
  <sheetFormatPr defaultRowHeight="13.8" x14ac:dyDescent="0.25"/>
  <cols>
    <col min="2" max="2" width="10.33203125" bestFit="1" customWidth="1"/>
    <col min="3" max="3" width="38.44140625" bestFit="1" customWidth="1"/>
    <col min="4" max="4" width="11.33203125" style="35" bestFit="1" customWidth="1"/>
    <col min="5" max="5" width="11.6640625" style="35" bestFit="1" customWidth="1"/>
    <col min="6" max="6" width="15" style="35" bestFit="1" customWidth="1"/>
    <col min="7" max="8" width="9.44140625" style="35" bestFit="1" customWidth="1"/>
    <col min="9" max="9" width="7.6640625" style="35" bestFit="1" customWidth="1"/>
    <col min="10" max="10" width="10.6640625" style="35" bestFit="1" customWidth="1"/>
    <col min="11" max="11" width="11.109375" style="35" bestFit="1" customWidth="1"/>
    <col min="12" max="12" width="14.33203125" style="35" bestFit="1" customWidth="1"/>
    <col min="13" max="14" width="11.88671875" style="35" bestFit="1" customWidth="1"/>
    <col min="15" max="15" width="15.21875" style="35" bestFit="1" customWidth="1"/>
    <col min="16" max="16" width="7.6640625" style="35" bestFit="1" customWidth="1"/>
    <col min="17" max="17" width="8.6640625" style="35" bestFit="1" customWidth="1"/>
    <col min="18" max="18" width="8.5546875" style="35" bestFit="1" customWidth="1"/>
    <col min="19" max="19" width="11.5546875" style="35" bestFit="1" customWidth="1"/>
    <col min="20" max="21" width="7.6640625" style="35" bestFit="1" customWidth="1"/>
    <col min="22" max="22" width="8.77734375" style="35" bestFit="1" customWidth="1"/>
    <col min="23" max="23" width="7.6640625" style="35" bestFit="1" customWidth="1"/>
    <col min="24" max="24" width="12.5546875" style="34" bestFit="1" customWidth="1"/>
    <col min="25" max="25" width="7.5546875" style="54" bestFit="1" customWidth="1"/>
    <col min="26" max="26" width="8.88671875" style="42"/>
  </cols>
  <sheetData>
    <row r="1" spans="1:26" s="36" customFormat="1" x14ac:dyDescent="0.25">
      <c r="A1" s="72" t="s">
        <v>103</v>
      </c>
      <c r="B1" s="72" t="s">
        <v>104</v>
      </c>
      <c r="C1" s="72" t="s">
        <v>105</v>
      </c>
      <c r="D1" s="39">
        <v>8</v>
      </c>
      <c r="E1" s="39">
        <v>9</v>
      </c>
      <c r="F1" s="39">
        <v>11</v>
      </c>
      <c r="G1" s="39">
        <v>15</v>
      </c>
      <c r="H1" s="39">
        <v>16</v>
      </c>
      <c r="I1" s="39">
        <v>18</v>
      </c>
      <c r="J1" s="39">
        <v>19</v>
      </c>
      <c r="K1" s="39">
        <v>21</v>
      </c>
      <c r="L1" s="39">
        <v>22</v>
      </c>
      <c r="M1" s="39">
        <v>23</v>
      </c>
      <c r="N1" s="39">
        <v>24</v>
      </c>
      <c r="O1" s="39">
        <v>25</v>
      </c>
      <c r="P1" s="39">
        <v>26</v>
      </c>
      <c r="Q1" s="39">
        <v>27</v>
      </c>
      <c r="R1" s="39">
        <v>29</v>
      </c>
      <c r="S1" s="39">
        <v>31</v>
      </c>
      <c r="T1" s="39">
        <v>34</v>
      </c>
      <c r="U1" s="39">
        <v>35</v>
      </c>
      <c r="V1" s="39">
        <v>36</v>
      </c>
      <c r="W1" s="39">
        <v>37</v>
      </c>
      <c r="X1" s="39">
        <v>40</v>
      </c>
      <c r="Y1" s="73" t="s">
        <v>102</v>
      </c>
      <c r="Z1" s="72" t="s">
        <v>1</v>
      </c>
    </row>
    <row r="2" spans="1:26" s="26" customFormat="1" x14ac:dyDescent="0.25">
      <c r="A2" s="72"/>
      <c r="B2" s="72"/>
      <c r="C2" s="72"/>
      <c r="D2" s="38" t="s">
        <v>11</v>
      </c>
      <c r="E2" s="38" t="s">
        <v>12</v>
      </c>
      <c r="F2" s="38" t="s">
        <v>13</v>
      </c>
      <c r="G2" s="38" t="s">
        <v>14</v>
      </c>
      <c r="H2" s="38" t="s">
        <v>15</v>
      </c>
      <c r="I2" s="38" t="s">
        <v>16</v>
      </c>
      <c r="J2" s="38" t="s">
        <v>17</v>
      </c>
      <c r="K2" s="38" t="s">
        <v>18</v>
      </c>
      <c r="L2" s="38" t="s">
        <v>19</v>
      </c>
      <c r="M2" s="38" t="s">
        <v>20</v>
      </c>
      <c r="N2" s="38" t="s">
        <v>21</v>
      </c>
      <c r="O2" s="38" t="s">
        <v>22</v>
      </c>
      <c r="P2" s="38" t="s">
        <v>23</v>
      </c>
      <c r="Q2" s="38" t="s">
        <v>24</v>
      </c>
      <c r="R2" s="38" t="s">
        <v>25</v>
      </c>
      <c r="S2" s="38" t="s">
        <v>26</v>
      </c>
      <c r="T2" s="38" t="s">
        <v>27</v>
      </c>
      <c r="U2" s="38" t="s">
        <v>28</v>
      </c>
      <c r="V2" s="38" t="s">
        <v>29</v>
      </c>
      <c r="W2" s="38" t="s">
        <v>30</v>
      </c>
      <c r="X2" s="38" t="s">
        <v>101</v>
      </c>
      <c r="Y2" s="73"/>
      <c r="Z2" s="72"/>
    </row>
    <row r="3" spans="1:26" x14ac:dyDescent="0.25">
      <c r="A3" s="10">
        <v>0</v>
      </c>
      <c r="B3" s="10">
        <v>108002</v>
      </c>
      <c r="C3" s="10" t="s">
        <v>31</v>
      </c>
      <c r="D3" s="38">
        <v>1.5820000000000001</v>
      </c>
      <c r="E3" s="38">
        <v>0.67500000000000004</v>
      </c>
      <c r="F3" s="38">
        <v>0.70099999999999996</v>
      </c>
      <c r="G3" s="38">
        <v>1</v>
      </c>
      <c r="H3" s="38">
        <v>0</v>
      </c>
      <c r="I3" s="38">
        <v>0</v>
      </c>
      <c r="J3" s="38">
        <v>2.19</v>
      </c>
      <c r="K3" s="38">
        <v>0</v>
      </c>
      <c r="L3" s="38">
        <v>0.31</v>
      </c>
      <c r="M3" s="38">
        <v>5</v>
      </c>
      <c r="N3" s="38">
        <v>0</v>
      </c>
      <c r="O3" s="38">
        <v>5</v>
      </c>
      <c r="P3" s="38">
        <v>8.4600000000000009</v>
      </c>
      <c r="Q3" s="38">
        <v>21.77</v>
      </c>
      <c r="R3" s="38">
        <v>9.84</v>
      </c>
      <c r="S3" s="38">
        <v>14.307</v>
      </c>
      <c r="T3" s="38">
        <v>2.1078999999999999</v>
      </c>
      <c r="U3" s="38">
        <v>2.0811999999999999</v>
      </c>
      <c r="V3" s="38">
        <v>2.0811999999999999</v>
      </c>
      <c r="W3" s="38">
        <v>0.86370000000000002</v>
      </c>
      <c r="X3" s="38">
        <v>0</v>
      </c>
      <c r="Y3" s="52">
        <v>1.6015999999999999</v>
      </c>
      <c r="Z3" s="42">
        <v>0</v>
      </c>
    </row>
    <row r="4" spans="1:26" x14ac:dyDescent="0.25">
      <c r="A4" s="10">
        <v>1</v>
      </c>
      <c r="B4" s="10">
        <v>109405</v>
      </c>
      <c r="C4" s="10" t="s">
        <v>32</v>
      </c>
      <c r="D4" s="38">
        <v>1.712</v>
      </c>
      <c r="E4" s="38">
        <v>0.755</v>
      </c>
      <c r="F4" s="38">
        <v>0.77600000000000002</v>
      </c>
      <c r="G4" s="38">
        <v>1</v>
      </c>
      <c r="H4" s="38">
        <v>0</v>
      </c>
      <c r="I4" s="38">
        <v>0</v>
      </c>
      <c r="J4" s="38">
        <v>2.19</v>
      </c>
      <c r="K4" s="38">
        <v>0</v>
      </c>
      <c r="L4" s="38">
        <v>0.31</v>
      </c>
      <c r="M4" s="38">
        <v>5</v>
      </c>
      <c r="N4" s="38">
        <v>0</v>
      </c>
      <c r="O4" s="38">
        <v>5</v>
      </c>
      <c r="P4" s="38">
        <v>8.7289999999999992</v>
      </c>
      <c r="Q4" s="38">
        <v>21.507999999999999</v>
      </c>
      <c r="R4" s="38">
        <v>10.571999999999999</v>
      </c>
      <c r="S4" s="38">
        <v>16.623999999999999</v>
      </c>
      <c r="T4" s="38">
        <v>2.1951999999999998</v>
      </c>
      <c r="U4" s="38">
        <v>2.1149</v>
      </c>
      <c r="V4" s="38">
        <v>2.1149</v>
      </c>
      <c r="W4" s="38">
        <v>0.87960000000000005</v>
      </c>
      <c r="X4" s="38">
        <v>0</v>
      </c>
      <c r="Y4" s="52">
        <v>1.3573999999999999</v>
      </c>
      <c r="Z4" s="42">
        <v>0</v>
      </c>
    </row>
    <row r="5" spans="1:26" x14ac:dyDescent="0.25">
      <c r="A5" s="10">
        <v>2</v>
      </c>
      <c r="B5" s="10">
        <v>151700</v>
      </c>
      <c r="C5" s="10" t="s">
        <v>33</v>
      </c>
      <c r="D5" s="38">
        <v>1.8939999999999999</v>
      </c>
      <c r="E5" s="38">
        <v>0.73499999999999999</v>
      </c>
      <c r="F5" s="38">
        <v>0.78300000000000003</v>
      </c>
      <c r="G5" s="38">
        <v>1</v>
      </c>
      <c r="H5" s="38">
        <v>0</v>
      </c>
      <c r="I5" s="38">
        <v>0</v>
      </c>
      <c r="J5" s="38">
        <v>2.19</v>
      </c>
      <c r="K5" s="38">
        <v>0</v>
      </c>
      <c r="L5" s="38">
        <v>0.31</v>
      </c>
      <c r="M5" s="38">
        <v>5</v>
      </c>
      <c r="N5" s="38">
        <v>0</v>
      </c>
      <c r="O5" s="38">
        <v>5</v>
      </c>
      <c r="P5" s="38">
        <v>8.6280000000000001</v>
      </c>
      <c r="Q5" s="38">
        <v>22.151</v>
      </c>
      <c r="R5" s="38">
        <v>10.505000000000001</v>
      </c>
      <c r="S5" s="38">
        <v>15.141999999999999</v>
      </c>
      <c r="T5" s="38">
        <v>2.1476000000000002</v>
      </c>
      <c r="U5" s="38">
        <v>2.1236000000000002</v>
      </c>
      <c r="V5" s="38">
        <v>2.1236000000000002</v>
      </c>
      <c r="W5" s="38">
        <v>0.89139999999999997</v>
      </c>
      <c r="X5" s="38">
        <v>0</v>
      </c>
      <c r="Y5" s="52">
        <v>1.4355</v>
      </c>
      <c r="Z5" s="42">
        <v>0</v>
      </c>
    </row>
    <row r="6" spans="1:26" x14ac:dyDescent="0.25">
      <c r="A6" s="10">
        <v>3</v>
      </c>
      <c r="B6" s="10">
        <v>154071</v>
      </c>
      <c r="C6" s="10" t="s">
        <v>34</v>
      </c>
      <c r="D6" s="38">
        <v>1.55</v>
      </c>
      <c r="E6" s="38">
        <v>0.67500000000000004</v>
      </c>
      <c r="F6" s="38">
        <v>0.73399999999999999</v>
      </c>
      <c r="G6" s="38">
        <v>1</v>
      </c>
      <c r="H6" s="38">
        <v>0</v>
      </c>
      <c r="I6" s="38">
        <v>0</v>
      </c>
      <c r="J6" s="38">
        <v>2.19</v>
      </c>
      <c r="K6" s="38">
        <v>0</v>
      </c>
      <c r="L6" s="38">
        <v>0.31</v>
      </c>
      <c r="M6" s="38">
        <v>5</v>
      </c>
      <c r="N6" s="38">
        <v>0</v>
      </c>
      <c r="O6" s="38">
        <v>5</v>
      </c>
      <c r="P6" s="38">
        <v>8.4749999999999996</v>
      </c>
      <c r="Q6" s="38">
        <v>21.768999999999998</v>
      </c>
      <c r="R6" s="38">
        <v>9.4489999999999998</v>
      </c>
      <c r="S6" s="38">
        <v>15.675000000000001</v>
      </c>
      <c r="T6" s="38">
        <v>2.2012999999999998</v>
      </c>
      <c r="U6" s="38">
        <v>2.1238999999999999</v>
      </c>
      <c r="V6" s="38">
        <v>2.1238999999999999</v>
      </c>
      <c r="W6" s="38">
        <v>0.89180000000000004</v>
      </c>
      <c r="X6" s="38">
        <v>0</v>
      </c>
      <c r="Y6" s="52">
        <v>1.3965000000000001</v>
      </c>
      <c r="Z6" s="42">
        <v>0</v>
      </c>
    </row>
    <row r="7" spans="1:26" x14ac:dyDescent="0.25">
      <c r="A7" s="10">
        <v>4</v>
      </c>
      <c r="B7" s="10">
        <v>154072</v>
      </c>
      <c r="C7" s="10" t="s">
        <v>35</v>
      </c>
      <c r="D7" s="38">
        <v>1.3129999999999999</v>
      </c>
      <c r="E7" s="38">
        <v>0.67500000000000004</v>
      </c>
      <c r="F7" s="38">
        <v>0.84199999999999997</v>
      </c>
      <c r="G7" s="38">
        <v>1</v>
      </c>
      <c r="H7" s="38">
        <v>0</v>
      </c>
      <c r="I7" s="38">
        <v>0</v>
      </c>
      <c r="J7" s="38">
        <v>2.19</v>
      </c>
      <c r="K7" s="38">
        <v>0</v>
      </c>
      <c r="L7" s="38">
        <v>0.31</v>
      </c>
      <c r="M7" s="38">
        <v>5</v>
      </c>
      <c r="N7" s="38">
        <v>0</v>
      </c>
      <c r="O7" s="38">
        <v>5</v>
      </c>
      <c r="P7" s="38">
        <v>8.766</v>
      </c>
      <c r="Q7" s="38">
        <v>22.702999999999999</v>
      </c>
      <c r="R7" s="38">
        <v>11.47</v>
      </c>
      <c r="S7" s="38">
        <v>17.638999999999999</v>
      </c>
      <c r="T7" s="38">
        <v>2.2650999999999999</v>
      </c>
      <c r="U7" s="38">
        <v>2.2054999999999998</v>
      </c>
      <c r="V7" s="38">
        <v>2.2054999999999998</v>
      </c>
      <c r="W7" s="38">
        <v>0.97299999999999998</v>
      </c>
      <c r="X7" s="38">
        <v>0</v>
      </c>
      <c r="Y7" s="52">
        <v>1.0840000000000001</v>
      </c>
      <c r="Z7" s="42">
        <v>0</v>
      </c>
    </row>
    <row r="8" spans="1:26" x14ac:dyDescent="0.25">
      <c r="A8" s="10">
        <v>5</v>
      </c>
      <c r="B8" s="10">
        <v>15545</v>
      </c>
      <c r="C8" s="10" t="s">
        <v>36</v>
      </c>
      <c r="D8" s="38">
        <v>1.33</v>
      </c>
      <c r="E8" s="38">
        <v>0.86</v>
      </c>
      <c r="F8" s="38">
        <v>0.86</v>
      </c>
      <c r="G8" s="38">
        <v>1</v>
      </c>
      <c r="H8" s="38">
        <v>0</v>
      </c>
      <c r="I8" s="38">
        <v>0</v>
      </c>
      <c r="J8" s="38">
        <v>1.9</v>
      </c>
      <c r="K8" s="38">
        <v>0</v>
      </c>
      <c r="L8" s="38">
        <v>0.4</v>
      </c>
      <c r="M8" s="38">
        <v>4</v>
      </c>
      <c r="N8" s="38">
        <v>0</v>
      </c>
      <c r="O8" s="38">
        <v>4</v>
      </c>
      <c r="P8" s="38">
        <v>9.1980000000000004</v>
      </c>
      <c r="Q8" s="38">
        <v>22.21</v>
      </c>
      <c r="R8" s="38">
        <v>11.868</v>
      </c>
      <c r="S8" s="38">
        <v>17.25</v>
      </c>
      <c r="T8" s="38">
        <v>2.1852999999999998</v>
      </c>
      <c r="U8" s="38">
        <v>2.2181000000000002</v>
      </c>
      <c r="V8" s="38">
        <v>2.1852999999999998</v>
      </c>
      <c r="W8" s="38">
        <v>0.96530000000000005</v>
      </c>
      <c r="X8" s="38">
        <v>0</v>
      </c>
      <c r="Y8" s="52">
        <v>0.91800000000000004</v>
      </c>
      <c r="Z8" s="42">
        <v>0</v>
      </c>
    </row>
    <row r="9" spans="1:26" x14ac:dyDescent="0.25">
      <c r="A9" s="10">
        <v>6</v>
      </c>
      <c r="B9" s="10">
        <v>15546</v>
      </c>
      <c r="C9" s="10" t="s">
        <v>36</v>
      </c>
      <c r="D9" s="38">
        <v>1.33</v>
      </c>
      <c r="E9" s="38">
        <v>0.86</v>
      </c>
      <c r="F9" s="38">
        <v>0.86</v>
      </c>
      <c r="G9" s="38">
        <v>1</v>
      </c>
      <c r="H9" s="38">
        <v>0</v>
      </c>
      <c r="I9" s="38">
        <v>0</v>
      </c>
      <c r="J9" s="38">
        <v>1.9</v>
      </c>
      <c r="K9" s="38">
        <v>0</v>
      </c>
      <c r="L9" s="38">
        <v>0.4</v>
      </c>
      <c r="M9" s="38">
        <v>4</v>
      </c>
      <c r="N9" s="38">
        <v>0</v>
      </c>
      <c r="O9" s="38">
        <v>4</v>
      </c>
      <c r="P9" s="38">
        <v>9.1989999999999998</v>
      </c>
      <c r="Q9" s="38">
        <v>22.47</v>
      </c>
      <c r="R9" s="38">
        <v>10.49</v>
      </c>
      <c r="S9" s="38">
        <v>17.789000000000001</v>
      </c>
      <c r="T9" s="38">
        <v>2.2355</v>
      </c>
      <c r="U9" s="38">
        <v>2.3582000000000001</v>
      </c>
      <c r="V9" s="38">
        <v>2.2355</v>
      </c>
      <c r="W9" s="38">
        <v>1.0155000000000001</v>
      </c>
      <c r="X9" s="38">
        <v>0</v>
      </c>
      <c r="Y9" s="52">
        <v>0.79100000000000004</v>
      </c>
      <c r="Z9" s="42">
        <v>0</v>
      </c>
    </row>
    <row r="10" spans="1:26" x14ac:dyDescent="0.25">
      <c r="A10" s="10">
        <v>7</v>
      </c>
      <c r="B10" s="10">
        <v>15547</v>
      </c>
      <c r="C10" s="10" t="s">
        <v>36</v>
      </c>
      <c r="D10" s="38">
        <v>1.33</v>
      </c>
      <c r="E10" s="38">
        <v>0.86</v>
      </c>
      <c r="F10" s="38">
        <v>0.86</v>
      </c>
      <c r="G10" s="38">
        <v>1</v>
      </c>
      <c r="H10" s="38">
        <v>0</v>
      </c>
      <c r="I10" s="38">
        <v>0</v>
      </c>
      <c r="J10" s="38">
        <v>1.9</v>
      </c>
      <c r="K10" s="38">
        <v>0</v>
      </c>
      <c r="L10" s="38">
        <v>0.4</v>
      </c>
      <c r="M10" s="38">
        <v>4</v>
      </c>
      <c r="N10" s="38">
        <v>0</v>
      </c>
      <c r="O10" s="38">
        <v>4</v>
      </c>
      <c r="P10" s="38">
        <v>9.1989999999999998</v>
      </c>
      <c r="Q10" s="38">
        <v>22.706</v>
      </c>
      <c r="R10" s="38">
        <v>11.984</v>
      </c>
      <c r="S10" s="38">
        <v>18.481000000000002</v>
      </c>
      <c r="T10" s="38">
        <v>2.2791999999999999</v>
      </c>
      <c r="U10" s="38">
        <v>2.2484000000000002</v>
      </c>
      <c r="V10" s="38">
        <v>2.2484000000000002</v>
      </c>
      <c r="W10" s="38">
        <v>1.0281</v>
      </c>
      <c r="X10" s="38">
        <v>0</v>
      </c>
      <c r="Y10" s="52">
        <v>0.80079999999999996</v>
      </c>
      <c r="Z10" s="42">
        <v>0</v>
      </c>
    </row>
    <row r="11" spans="1:26" x14ac:dyDescent="0.25">
      <c r="A11" s="10">
        <v>8</v>
      </c>
      <c r="B11" s="10">
        <v>157881</v>
      </c>
      <c r="C11" s="10" t="s">
        <v>32</v>
      </c>
      <c r="D11" s="38">
        <v>1.712</v>
      </c>
      <c r="E11" s="38">
        <v>0.755</v>
      </c>
      <c r="F11" s="38">
        <v>0.77600000000000002</v>
      </c>
      <c r="G11" s="38">
        <v>1</v>
      </c>
      <c r="H11" s="38">
        <v>0</v>
      </c>
      <c r="I11" s="38">
        <v>0</v>
      </c>
      <c r="J11" s="38">
        <v>2.19</v>
      </c>
      <c r="K11" s="38">
        <v>0</v>
      </c>
      <c r="L11" s="38">
        <v>0.31</v>
      </c>
      <c r="M11" s="38">
        <v>5</v>
      </c>
      <c r="N11" s="38">
        <v>0</v>
      </c>
      <c r="O11" s="38">
        <v>5</v>
      </c>
      <c r="P11" s="38">
        <v>8.7289999999999992</v>
      </c>
      <c r="Q11" s="38">
        <v>21.58</v>
      </c>
      <c r="R11" s="38">
        <v>10.573</v>
      </c>
      <c r="S11" s="38">
        <v>16.57</v>
      </c>
      <c r="T11" s="38">
        <v>2.1989000000000001</v>
      </c>
      <c r="U11" s="38">
        <v>2.1179000000000001</v>
      </c>
      <c r="V11" s="38">
        <v>2.1179000000000001</v>
      </c>
      <c r="W11" s="38">
        <v>0.88570000000000004</v>
      </c>
      <c r="X11" s="38">
        <v>0</v>
      </c>
      <c r="Y11" s="52">
        <v>1.3476999999999999</v>
      </c>
      <c r="Z11" s="42">
        <v>0</v>
      </c>
    </row>
    <row r="12" spans="1:26" x14ac:dyDescent="0.25">
      <c r="A12" s="10">
        <v>9</v>
      </c>
      <c r="B12" s="10">
        <v>168440</v>
      </c>
      <c r="C12" s="10" t="s">
        <v>37</v>
      </c>
      <c r="D12" s="38">
        <v>1.8939999999999999</v>
      </c>
      <c r="E12" s="38">
        <v>0.73499999999999999</v>
      </c>
      <c r="F12" s="38">
        <v>0.78300000000000003</v>
      </c>
      <c r="G12" s="38">
        <v>1</v>
      </c>
      <c r="H12" s="38">
        <v>0</v>
      </c>
      <c r="I12" s="38">
        <v>0</v>
      </c>
      <c r="J12" s="38">
        <v>2.19</v>
      </c>
      <c r="K12" s="38">
        <v>0</v>
      </c>
      <c r="L12" s="38">
        <v>0.31</v>
      </c>
      <c r="M12" s="38">
        <v>5</v>
      </c>
      <c r="N12" s="38">
        <v>0</v>
      </c>
      <c r="O12" s="38">
        <v>5</v>
      </c>
      <c r="P12" s="38">
        <v>8.6620000000000008</v>
      </c>
      <c r="Q12" s="38">
        <v>22.015999999999998</v>
      </c>
      <c r="R12" s="38">
        <v>10.942</v>
      </c>
      <c r="S12" s="38">
        <v>15.849</v>
      </c>
      <c r="T12" s="38">
        <v>2.1751999999999998</v>
      </c>
      <c r="U12" s="38">
        <v>2.1105</v>
      </c>
      <c r="V12" s="38">
        <v>2.1105</v>
      </c>
      <c r="W12" s="38">
        <v>0.87839999999999996</v>
      </c>
      <c r="X12" s="38">
        <v>0</v>
      </c>
      <c r="Y12" s="52">
        <v>1.4648000000000001</v>
      </c>
      <c r="Z12" s="42">
        <v>0</v>
      </c>
    </row>
    <row r="13" spans="1:26" x14ac:dyDescent="0.25">
      <c r="A13" s="10">
        <v>10</v>
      </c>
      <c r="B13" s="10">
        <v>169443</v>
      </c>
      <c r="C13" s="10" t="s">
        <v>38</v>
      </c>
      <c r="D13" s="38">
        <v>1.869</v>
      </c>
      <c r="E13" s="38">
        <v>0.73499999999999999</v>
      </c>
      <c r="F13" s="38">
        <v>0.78300000000000003</v>
      </c>
      <c r="G13" s="38">
        <v>1</v>
      </c>
      <c r="H13" s="38">
        <v>0</v>
      </c>
      <c r="I13" s="38">
        <v>0</v>
      </c>
      <c r="J13" s="38">
        <v>2.19</v>
      </c>
      <c r="K13" s="38">
        <v>0</v>
      </c>
      <c r="L13" s="38">
        <v>0.31</v>
      </c>
      <c r="M13" s="38">
        <v>5</v>
      </c>
      <c r="N13" s="38">
        <v>0</v>
      </c>
      <c r="O13" s="38">
        <v>5</v>
      </c>
      <c r="P13" s="38">
        <v>8.7349999999999994</v>
      </c>
      <c r="Q13" s="38">
        <v>21.643000000000001</v>
      </c>
      <c r="R13" s="38">
        <v>10.574</v>
      </c>
      <c r="S13" s="38">
        <v>16.238</v>
      </c>
      <c r="T13" s="38">
        <v>2.1726000000000001</v>
      </c>
      <c r="U13" s="38">
        <v>2.1355</v>
      </c>
      <c r="V13" s="38">
        <v>2.1355</v>
      </c>
      <c r="W13" s="38">
        <v>0.91769999999999996</v>
      </c>
      <c r="X13" s="38">
        <v>0</v>
      </c>
      <c r="Y13" s="52">
        <v>1.2988</v>
      </c>
      <c r="Z13" s="42">
        <v>0</v>
      </c>
    </row>
    <row r="14" spans="1:26" x14ac:dyDescent="0.25">
      <c r="A14" s="10">
        <v>11</v>
      </c>
      <c r="B14" s="10">
        <v>172806</v>
      </c>
      <c r="C14" s="10" t="s">
        <v>39</v>
      </c>
      <c r="D14" s="38">
        <v>1.32</v>
      </c>
      <c r="E14" s="38">
        <v>0.86</v>
      </c>
      <c r="F14" s="38">
        <v>0.86</v>
      </c>
      <c r="G14" s="38">
        <v>1</v>
      </c>
      <c r="H14" s="38">
        <v>0</v>
      </c>
      <c r="I14" s="38">
        <v>0</v>
      </c>
      <c r="J14" s="38">
        <v>2.19</v>
      </c>
      <c r="K14" s="38">
        <v>0</v>
      </c>
      <c r="L14" s="38">
        <v>0.31</v>
      </c>
      <c r="M14" s="38">
        <v>5</v>
      </c>
      <c r="N14" s="38">
        <v>0</v>
      </c>
      <c r="O14" s="38">
        <v>5</v>
      </c>
      <c r="P14" s="38">
        <v>8.9090000000000007</v>
      </c>
      <c r="Q14" s="38">
        <v>22.254999999999999</v>
      </c>
      <c r="R14" s="38">
        <v>11.837</v>
      </c>
      <c r="S14" s="38">
        <v>18.170999999999999</v>
      </c>
      <c r="T14" s="38">
        <v>2.2565</v>
      </c>
      <c r="U14" s="38">
        <v>2.1968999999999999</v>
      </c>
      <c r="V14" s="38">
        <v>2.1968999999999999</v>
      </c>
      <c r="W14" s="38">
        <v>0.97870000000000001</v>
      </c>
      <c r="X14" s="38">
        <v>0</v>
      </c>
      <c r="Y14" s="52">
        <v>1.0156000000000001</v>
      </c>
      <c r="Z14" s="42">
        <v>0</v>
      </c>
    </row>
    <row r="15" spans="1:26" x14ac:dyDescent="0.25">
      <c r="A15" s="10">
        <v>12</v>
      </c>
      <c r="B15" s="10">
        <v>172807</v>
      </c>
      <c r="C15" s="10" t="s">
        <v>40</v>
      </c>
      <c r="D15" s="38">
        <v>1.597</v>
      </c>
      <c r="E15" s="38">
        <v>0.83</v>
      </c>
      <c r="F15" s="38">
        <v>0.84499999999999997</v>
      </c>
      <c r="G15" s="38">
        <v>1</v>
      </c>
      <c r="H15" s="38">
        <v>0</v>
      </c>
      <c r="I15" s="38">
        <v>0</v>
      </c>
      <c r="J15" s="38">
        <v>2.19</v>
      </c>
      <c r="K15" s="38">
        <v>0</v>
      </c>
      <c r="L15" s="38">
        <v>0.31</v>
      </c>
      <c r="M15" s="38">
        <v>5</v>
      </c>
      <c r="N15" s="38">
        <v>0</v>
      </c>
      <c r="O15" s="38">
        <v>5</v>
      </c>
      <c r="P15" s="38">
        <v>8.891</v>
      </c>
      <c r="Q15" s="38">
        <v>22.225000000000001</v>
      </c>
      <c r="R15" s="38">
        <v>11.872999999999999</v>
      </c>
      <c r="S15" s="38">
        <v>17.579000000000001</v>
      </c>
      <c r="T15" s="38">
        <v>2.2277999999999998</v>
      </c>
      <c r="U15" s="38">
        <v>2.1812</v>
      </c>
      <c r="V15" s="38">
        <v>2.1812</v>
      </c>
      <c r="W15" s="38">
        <v>0.96330000000000005</v>
      </c>
      <c r="X15" s="38">
        <v>0</v>
      </c>
      <c r="Y15" s="52">
        <v>1.1034999999999999</v>
      </c>
      <c r="Z15" s="42">
        <v>0</v>
      </c>
    </row>
    <row r="16" spans="1:26" x14ac:dyDescent="0.25">
      <c r="A16" s="10">
        <v>13</v>
      </c>
      <c r="B16" s="10">
        <v>182793</v>
      </c>
      <c r="C16" s="10" t="s">
        <v>41</v>
      </c>
      <c r="D16" s="38">
        <v>1.66</v>
      </c>
      <c r="E16" s="38">
        <v>0.755</v>
      </c>
      <c r="F16" s="38">
        <v>0.755</v>
      </c>
      <c r="G16" s="38">
        <v>1</v>
      </c>
      <c r="H16" s="38">
        <v>0</v>
      </c>
      <c r="I16" s="38">
        <v>0</v>
      </c>
      <c r="J16" s="38">
        <v>2.19</v>
      </c>
      <c r="K16" s="38">
        <v>0</v>
      </c>
      <c r="L16" s="38">
        <v>0.31</v>
      </c>
      <c r="M16" s="38">
        <v>5</v>
      </c>
      <c r="N16" s="38">
        <v>0</v>
      </c>
      <c r="O16" s="38">
        <v>5</v>
      </c>
      <c r="P16" s="38">
        <v>8.6370000000000005</v>
      </c>
      <c r="Q16" s="38">
        <v>21.614999999999998</v>
      </c>
      <c r="R16" s="38">
        <v>10.891999999999999</v>
      </c>
      <c r="S16" s="38">
        <v>17.039000000000001</v>
      </c>
      <c r="T16" s="38">
        <v>2.2149999999999999</v>
      </c>
      <c r="U16" s="38">
        <v>2.0918000000000001</v>
      </c>
      <c r="V16" s="38">
        <v>2.0918000000000001</v>
      </c>
      <c r="W16" s="38">
        <v>0.85960000000000003</v>
      </c>
      <c r="X16" s="38">
        <v>0</v>
      </c>
      <c r="Y16" s="52">
        <v>1.5039</v>
      </c>
      <c r="Z16" s="42">
        <v>0</v>
      </c>
    </row>
    <row r="17" spans="1:26" x14ac:dyDescent="0.25">
      <c r="A17" s="10">
        <v>14</v>
      </c>
      <c r="B17" s="10">
        <v>183822</v>
      </c>
      <c r="C17" s="10" t="s">
        <v>42</v>
      </c>
      <c r="D17" s="38">
        <v>1.33</v>
      </c>
      <c r="E17" s="38">
        <v>0.86</v>
      </c>
      <c r="F17" s="38">
        <v>0.86</v>
      </c>
      <c r="G17" s="38">
        <v>0.5</v>
      </c>
      <c r="H17" s="38">
        <v>0.5</v>
      </c>
      <c r="I17" s="38">
        <v>2.1800000000000002</v>
      </c>
      <c r="J17" s="38">
        <v>2.1850000000000001</v>
      </c>
      <c r="K17" s="38">
        <v>0.47499999999999998</v>
      </c>
      <c r="L17" s="38">
        <v>0.39200000000000002</v>
      </c>
      <c r="M17" s="38">
        <v>5</v>
      </c>
      <c r="N17" s="38">
        <v>5</v>
      </c>
      <c r="O17" s="38">
        <v>5</v>
      </c>
      <c r="P17" s="38">
        <v>8.9600000000000009</v>
      </c>
      <c r="Q17" s="38">
        <v>22.977</v>
      </c>
      <c r="R17" s="38">
        <v>10.922000000000001</v>
      </c>
      <c r="S17" s="38">
        <v>17.181000000000001</v>
      </c>
      <c r="T17" s="38">
        <v>2.2589999999999999</v>
      </c>
      <c r="U17" s="38">
        <v>2.2130999999999998</v>
      </c>
      <c r="V17" s="38">
        <v>2.2130999999999998</v>
      </c>
      <c r="W17" s="38">
        <v>0.99560000000000004</v>
      </c>
      <c r="X17" s="38">
        <v>0</v>
      </c>
      <c r="Y17" s="52">
        <v>1.0742</v>
      </c>
      <c r="Z17" s="42">
        <v>0</v>
      </c>
    </row>
    <row r="18" spans="1:26" x14ac:dyDescent="0.25">
      <c r="A18" s="10">
        <v>15</v>
      </c>
      <c r="B18" s="10">
        <v>188750</v>
      </c>
      <c r="C18" s="10" t="s">
        <v>43</v>
      </c>
      <c r="D18" s="38">
        <v>1.33</v>
      </c>
      <c r="E18" s="38">
        <v>0.86</v>
      </c>
      <c r="F18" s="38">
        <v>0.86</v>
      </c>
      <c r="G18" s="38">
        <v>0.86699999999999999</v>
      </c>
      <c r="H18" s="38">
        <v>0.13300000000000001</v>
      </c>
      <c r="I18" s="38">
        <v>1.63</v>
      </c>
      <c r="J18" s="38">
        <v>2.1019999999999999</v>
      </c>
      <c r="K18" s="38">
        <v>0.495</v>
      </c>
      <c r="L18" s="38">
        <v>0.33500000000000002</v>
      </c>
      <c r="M18" s="38">
        <v>5</v>
      </c>
      <c r="N18" s="38">
        <v>5</v>
      </c>
      <c r="O18" s="38">
        <v>5</v>
      </c>
      <c r="P18" s="38">
        <v>8.8179999999999996</v>
      </c>
      <c r="Q18" s="38">
        <v>22.780999999999999</v>
      </c>
      <c r="R18" s="38">
        <v>11.557</v>
      </c>
      <c r="S18" s="38">
        <v>16.349</v>
      </c>
      <c r="T18" s="38">
        <v>2.2200000000000002</v>
      </c>
      <c r="U18" s="38">
        <v>2.1657999999999999</v>
      </c>
      <c r="V18" s="38">
        <v>2.1657999999999999</v>
      </c>
      <c r="W18" s="38">
        <v>0.94799999999999995</v>
      </c>
      <c r="X18" s="38">
        <v>0</v>
      </c>
      <c r="Y18" s="52">
        <v>1.2402</v>
      </c>
      <c r="Z18" s="42">
        <v>0</v>
      </c>
    </row>
    <row r="19" spans="1:26" x14ac:dyDescent="0.25">
      <c r="A19" s="10">
        <v>16</v>
      </c>
      <c r="B19" s="10">
        <v>193217</v>
      </c>
      <c r="C19" s="10" t="s">
        <v>44</v>
      </c>
      <c r="D19" s="38">
        <v>1.33</v>
      </c>
      <c r="E19" s="38">
        <v>0.86</v>
      </c>
      <c r="F19" s="38">
        <v>0.86</v>
      </c>
      <c r="G19" s="38">
        <v>1</v>
      </c>
      <c r="H19" s="38">
        <v>0</v>
      </c>
      <c r="I19" s="38">
        <v>0</v>
      </c>
      <c r="J19" s="38">
        <v>2.19</v>
      </c>
      <c r="K19" s="38">
        <v>0</v>
      </c>
      <c r="L19" s="38">
        <v>0.31</v>
      </c>
      <c r="M19" s="38">
        <v>5</v>
      </c>
      <c r="N19" s="38">
        <v>0</v>
      </c>
      <c r="O19" s="38">
        <v>5</v>
      </c>
      <c r="P19" s="38">
        <v>8.7989999999999995</v>
      </c>
      <c r="Q19" s="38">
        <v>22.741</v>
      </c>
      <c r="R19" s="38">
        <v>11.284000000000001</v>
      </c>
      <c r="S19" s="38">
        <v>17.391999999999999</v>
      </c>
      <c r="T19" s="38">
        <v>2.2706</v>
      </c>
      <c r="U19" s="38">
        <v>2.2164999999999999</v>
      </c>
      <c r="V19" s="38">
        <v>2.2164999999999999</v>
      </c>
      <c r="W19" s="38">
        <v>0.999</v>
      </c>
      <c r="X19" s="38">
        <v>0</v>
      </c>
      <c r="Y19" s="52">
        <v>1.0547</v>
      </c>
      <c r="Z19" s="42">
        <v>0</v>
      </c>
    </row>
    <row r="20" spans="1:26" x14ac:dyDescent="0.25">
      <c r="A20" s="10">
        <v>17</v>
      </c>
      <c r="B20" s="10">
        <v>194408</v>
      </c>
      <c r="C20" s="10" t="s">
        <v>45</v>
      </c>
      <c r="D20" s="38">
        <v>1.54</v>
      </c>
      <c r="E20" s="38">
        <v>0.745</v>
      </c>
      <c r="F20" s="38">
        <v>0.745</v>
      </c>
      <c r="G20" s="38">
        <v>1</v>
      </c>
      <c r="H20" s="38">
        <v>0</v>
      </c>
      <c r="I20" s="38">
        <v>0</v>
      </c>
      <c r="J20" s="38">
        <v>2.19</v>
      </c>
      <c r="K20" s="38">
        <v>0</v>
      </c>
      <c r="L20" s="38">
        <v>0.31</v>
      </c>
      <c r="M20" s="38">
        <v>5</v>
      </c>
      <c r="N20" s="38">
        <v>0</v>
      </c>
      <c r="O20" s="38">
        <v>5</v>
      </c>
      <c r="P20" s="38">
        <v>8.4740000000000002</v>
      </c>
      <c r="Q20" s="38">
        <v>21.95</v>
      </c>
      <c r="R20" s="38">
        <v>9.4589999999999996</v>
      </c>
      <c r="S20" s="38">
        <v>16.097000000000001</v>
      </c>
      <c r="T20" s="38">
        <v>2.2315</v>
      </c>
      <c r="U20" s="38">
        <v>2.1295000000000002</v>
      </c>
      <c r="V20" s="38">
        <v>2.1295000000000002</v>
      </c>
      <c r="W20" s="38">
        <v>0.91210000000000002</v>
      </c>
      <c r="X20" s="38">
        <v>0</v>
      </c>
      <c r="Y20" s="52">
        <v>1.377</v>
      </c>
      <c r="Z20" s="42">
        <v>0</v>
      </c>
    </row>
    <row r="21" spans="1:26" x14ac:dyDescent="0.25">
      <c r="A21" s="10">
        <v>18</v>
      </c>
      <c r="B21" s="10">
        <v>195733</v>
      </c>
      <c r="C21" s="10" t="s">
        <v>46</v>
      </c>
      <c r="D21" s="38">
        <v>1.3080000000000001</v>
      </c>
      <c r="E21" s="38">
        <v>0.86</v>
      </c>
      <c r="F21" s="38">
        <v>0.875</v>
      </c>
      <c r="G21" s="38">
        <v>1</v>
      </c>
      <c r="H21" s="38">
        <v>0</v>
      </c>
      <c r="I21" s="38">
        <v>0</v>
      </c>
      <c r="J21" s="38">
        <v>2.19</v>
      </c>
      <c r="K21" s="38">
        <v>0</v>
      </c>
      <c r="L21" s="38">
        <v>0.31</v>
      </c>
      <c r="M21" s="38">
        <v>5</v>
      </c>
      <c r="N21" s="38">
        <v>0</v>
      </c>
      <c r="O21" s="38">
        <v>5</v>
      </c>
      <c r="P21" s="38">
        <v>8.7850000000000001</v>
      </c>
      <c r="Q21" s="38">
        <v>22.718</v>
      </c>
      <c r="R21" s="38">
        <v>11.596</v>
      </c>
      <c r="S21" s="38">
        <v>16.341999999999999</v>
      </c>
      <c r="T21" s="38">
        <v>2.1230000000000002</v>
      </c>
      <c r="U21" s="38">
        <v>2.1337999999999999</v>
      </c>
      <c r="V21" s="38">
        <v>2.1230000000000002</v>
      </c>
      <c r="W21" s="38">
        <v>0.90300000000000002</v>
      </c>
      <c r="X21" s="38">
        <v>0</v>
      </c>
      <c r="Y21" s="52">
        <v>1.1034999999999999</v>
      </c>
      <c r="Z21" s="42">
        <v>0</v>
      </c>
    </row>
    <row r="22" spans="1:26" x14ac:dyDescent="0.25">
      <c r="A22" s="10">
        <v>19</v>
      </c>
      <c r="B22" s="10">
        <v>195734</v>
      </c>
      <c r="C22" s="10" t="s">
        <v>47</v>
      </c>
      <c r="D22" s="38">
        <v>1.419</v>
      </c>
      <c r="E22" s="38">
        <v>0.86</v>
      </c>
      <c r="F22" s="38">
        <v>0.83799999999999997</v>
      </c>
      <c r="G22" s="38">
        <v>1</v>
      </c>
      <c r="H22" s="38">
        <v>0</v>
      </c>
      <c r="I22" s="38">
        <v>0</v>
      </c>
      <c r="J22" s="38">
        <v>2.19</v>
      </c>
      <c r="K22" s="38">
        <v>0</v>
      </c>
      <c r="L22" s="38">
        <v>0.31</v>
      </c>
      <c r="M22" s="38">
        <v>5</v>
      </c>
      <c r="N22" s="38">
        <v>0</v>
      </c>
      <c r="O22" s="38">
        <v>5</v>
      </c>
      <c r="P22" s="38">
        <v>8.7159999999999993</v>
      </c>
      <c r="Q22" s="38">
        <v>22.792000000000002</v>
      </c>
      <c r="R22" s="38">
        <v>11.452</v>
      </c>
      <c r="S22" s="38">
        <v>16.138999999999999</v>
      </c>
      <c r="T22" s="38">
        <v>2.1233</v>
      </c>
      <c r="U22" s="38">
        <v>2.1242000000000001</v>
      </c>
      <c r="V22" s="38">
        <v>2.1233</v>
      </c>
      <c r="W22" s="38">
        <v>0.90329999999999999</v>
      </c>
      <c r="X22" s="38">
        <v>0</v>
      </c>
      <c r="Y22" s="52">
        <v>1.1718999999999999</v>
      </c>
      <c r="Z22" s="48">
        <v>0</v>
      </c>
    </row>
    <row r="23" spans="1:26" s="37" customFormat="1" x14ac:dyDescent="0.25">
      <c r="A23" s="10">
        <v>20</v>
      </c>
      <c r="B23" s="10">
        <v>201955</v>
      </c>
      <c r="C23" s="10" t="s">
        <v>48</v>
      </c>
      <c r="D23" s="38">
        <v>1.421</v>
      </c>
      <c r="E23" s="38">
        <v>0.86</v>
      </c>
      <c r="F23" s="38">
        <v>0.86</v>
      </c>
      <c r="G23" s="38">
        <v>1</v>
      </c>
      <c r="H23" s="38">
        <v>0</v>
      </c>
      <c r="I23" s="38">
        <v>0</v>
      </c>
      <c r="J23" s="38">
        <v>2.19</v>
      </c>
      <c r="K23" s="38">
        <v>0</v>
      </c>
      <c r="L23" s="38">
        <v>0.31</v>
      </c>
      <c r="M23" s="38">
        <v>5</v>
      </c>
      <c r="N23" s="38">
        <v>0</v>
      </c>
      <c r="O23" s="38">
        <v>5</v>
      </c>
      <c r="P23" s="38">
        <v>8.8130000000000006</v>
      </c>
      <c r="Q23" s="38">
        <v>22.8</v>
      </c>
      <c r="R23" s="38">
        <v>11.510999999999999</v>
      </c>
      <c r="S23" s="38">
        <v>19.47</v>
      </c>
      <c r="T23" s="38">
        <v>2.3671000000000002</v>
      </c>
      <c r="U23" s="38">
        <v>2.2528000000000001</v>
      </c>
      <c r="V23" s="38">
        <v>2.2528000000000001</v>
      </c>
      <c r="W23" s="38">
        <v>1.0202</v>
      </c>
      <c r="X23" s="38">
        <v>0</v>
      </c>
      <c r="Y23" s="52">
        <v>0.84960000000000002</v>
      </c>
      <c r="Z23" s="42">
        <v>0</v>
      </c>
    </row>
    <row r="24" spans="1:26" x14ac:dyDescent="0.25">
      <c r="A24" s="10">
        <v>21</v>
      </c>
      <c r="B24" s="10">
        <v>202155</v>
      </c>
      <c r="C24" s="10" t="s">
        <v>49</v>
      </c>
      <c r="D24" s="38">
        <v>1.66</v>
      </c>
      <c r="E24" s="38">
        <v>0.755</v>
      </c>
      <c r="F24" s="38">
        <v>0.755</v>
      </c>
      <c r="G24" s="38">
        <v>1</v>
      </c>
      <c r="H24" s="38">
        <v>0</v>
      </c>
      <c r="I24" s="38">
        <v>0</v>
      </c>
      <c r="J24" s="38">
        <v>2.19</v>
      </c>
      <c r="K24" s="38">
        <v>0</v>
      </c>
      <c r="L24" s="38">
        <v>0.31</v>
      </c>
      <c r="M24" s="38">
        <v>5</v>
      </c>
      <c r="N24" s="38">
        <v>0</v>
      </c>
      <c r="O24" s="38">
        <v>5</v>
      </c>
      <c r="P24" s="38">
        <v>8.6479999999999997</v>
      </c>
      <c r="Q24" s="38">
        <v>21.617000000000001</v>
      </c>
      <c r="R24" s="38">
        <v>10.081</v>
      </c>
      <c r="S24" s="38">
        <v>16.547000000000001</v>
      </c>
      <c r="T24" s="38">
        <v>2.2149999999999999</v>
      </c>
      <c r="U24" s="38">
        <v>2.1421000000000001</v>
      </c>
      <c r="V24" s="38">
        <v>2.1421000000000001</v>
      </c>
      <c r="W24" s="38">
        <v>0.90990000000000004</v>
      </c>
      <c r="X24" s="38">
        <v>0</v>
      </c>
      <c r="Y24" s="52">
        <v>1.25</v>
      </c>
      <c r="Z24" s="42">
        <v>0</v>
      </c>
    </row>
    <row r="25" spans="1:26" x14ac:dyDescent="0.25">
      <c r="A25" s="10">
        <v>22</v>
      </c>
      <c r="B25" s="10">
        <v>202156</v>
      </c>
      <c r="C25" s="10" t="s">
        <v>50</v>
      </c>
      <c r="D25" s="38">
        <v>1.66</v>
      </c>
      <c r="E25" s="38">
        <v>0.755</v>
      </c>
      <c r="F25" s="38">
        <v>0.755</v>
      </c>
      <c r="G25" s="38">
        <v>1</v>
      </c>
      <c r="H25" s="38">
        <v>0</v>
      </c>
      <c r="I25" s="38">
        <v>0</v>
      </c>
      <c r="J25" s="38">
        <v>2.19</v>
      </c>
      <c r="K25" s="38">
        <v>0</v>
      </c>
      <c r="L25" s="38">
        <v>0.31</v>
      </c>
      <c r="M25" s="38">
        <v>5</v>
      </c>
      <c r="N25" s="38">
        <v>0</v>
      </c>
      <c r="O25" s="38">
        <v>5</v>
      </c>
      <c r="P25" s="38">
        <v>8.6549999999999994</v>
      </c>
      <c r="Q25" s="38">
        <v>21.821999999999999</v>
      </c>
      <c r="R25" s="38">
        <v>10.26</v>
      </c>
      <c r="S25" s="38">
        <v>16.640999999999998</v>
      </c>
      <c r="T25" s="38">
        <v>2.2347000000000001</v>
      </c>
      <c r="U25" s="38">
        <v>2.1497999999999999</v>
      </c>
      <c r="V25" s="38">
        <v>2.1497999999999999</v>
      </c>
      <c r="W25" s="38">
        <v>0.91759999999999997</v>
      </c>
      <c r="X25" s="38">
        <v>0</v>
      </c>
      <c r="Y25" s="52">
        <v>1.2304999999999999</v>
      </c>
      <c r="Z25" s="42">
        <v>0</v>
      </c>
    </row>
    <row r="26" spans="1:26" x14ac:dyDescent="0.25">
      <c r="A26" s="10">
        <v>23</v>
      </c>
      <c r="B26" s="10">
        <v>202157</v>
      </c>
      <c r="C26" s="10" t="s">
        <v>51</v>
      </c>
      <c r="D26" s="38">
        <v>1.66</v>
      </c>
      <c r="E26" s="38">
        <v>0.755</v>
      </c>
      <c r="F26" s="38">
        <v>0.755</v>
      </c>
      <c r="G26" s="38">
        <v>1</v>
      </c>
      <c r="H26" s="38">
        <v>0</v>
      </c>
      <c r="I26" s="38">
        <v>0</v>
      </c>
      <c r="J26" s="38">
        <v>2.19</v>
      </c>
      <c r="K26" s="38">
        <v>0</v>
      </c>
      <c r="L26" s="38">
        <v>0.31</v>
      </c>
      <c r="M26" s="38">
        <v>5</v>
      </c>
      <c r="N26" s="38">
        <v>0</v>
      </c>
      <c r="O26" s="38">
        <v>5</v>
      </c>
      <c r="P26" s="38">
        <v>8.6549999999999994</v>
      </c>
      <c r="Q26" s="38">
        <v>21.821999999999999</v>
      </c>
      <c r="R26" s="38">
        <v>10.26</v>
      </c>
      <c r="S26" s="38">
        <v>16.640999999999998</v>
      </c>
      <c r="T26" s="38">
        <v>2.2347000000000001</v>
      </c>
      <c r="U26" s="38">
        <v>2.1497999999999999</v>
      </c>
      <c r="V26" s="38">
        <v>2.1497999999999999</v>
      </c>
      <c r="W26" s="38">
        <v>0.91759999999999997</v>
      </c>
      <c r="X26" s="38">
        <v>10.978</v>
      </c>
      <c r="Y26" s="52">
        <v>1.2206999999999999</v>
      </c>
      <c r="Z26" s="42">
        <v>0</v>
      </c>
    </row>
    <row r="27" spans="1:26" x14ac:dyDescent="0.25">
      <c r="A27" s="10">
        <v>26</v>
      </c>
      <c r="B27" s="10">
        <v>202860</v>
      </c>
      <c r="C27" s="10" t="s">
        <v>54</v>
      </c>
      <c r="D27" s="38">
        <v>2.16</v>
      </c>
      <c r="E27" s="38">
        <v>0.79</v>
      </c>
      <c r="F27" s="38">
        <v>0.79</v>
      </c>
      <c r="G27" s="38">
        <v>1</v>
      </c>
      <c r="H27" s="38">
        <v>0</v>
      </c>
      <c r="I27" s="38">
        <v>0</v>
      </c>
      <c r="J27" s="38">
        <v>2.19</v>
      </c>
      <c r="K27" s="38">
        <v>0</v>
      </c>
      <c r="L27" s="38">
        <v>0.31</v>
      </c>
      <c r="M27" s="38">
        <v>5</v>
      </c>
      <c r="N27" s="38">
        <v>0</v>
      </c>
      <c r="O27" s="38">
        <v>5</v>
      </c>
      <c r="P27" s="38">
        <v>8.6159999999999997</v>
      </c>
      <c r="Q27" s="38">
        <v>22.074999999999999</v>
      </c>
      <c r="R27" s="38">
        <v>10.481</v>
      </c>
      <c r="S27" s="38">
        <v>16.047000000000001</v>
      </c>
      <c r="T27" s="38">
        <v>2.1863000000000001</v>
      </c>
      <c r="U27" s="38">
        <v>2.1374</v>
      </c>
      <c r="V27" s="38">
        <v>2.1374</v>
      </c>
      <c r="W27" s="38">
        <v>0.9194</v>
      </c>
      <c r="X27" s="38">
        <v>0</v>
      </c>
      <c r="Y27" s="52">
        <v>1.3476999999999999</v>
      </c>
      <c r="Z27" s="42">
        <v>0</v>
      </c>
    </row>
    <row r="28" spans="1:26" x14ac:dyDescent="0.25">
      <c r="A28" s="10">
        <v>27</v>
      </c>
      <c r="B28" s="10">
        <v>203038</v>
      </c>
      <c r="C28" s="10" t="s">
        <v>45</v>
      </c>
      <c r="D28" s="38">
        <v>1.54</v>
      </c>
      <c r="E28" s="38">
        <v>0.745</v>
      </c>
      <c r="F28" s="38">
        <v>0.745</v>
      </c>
      <c r="G28" s="38">
        <v>1</v>
      </c>
      <c r="H28" s="38">
        <v>0</v>
      </c>
      <c r="I28" s="38">
        <v>0</v>
      </c>
      <c r="J28" s="38">
        <v>2.19</v>
      </c>
      <c r="K28" s="38">
        <v>0</v>
      </c>
      <c r="L28" s="38">
        <v>0.31</v>
      </c>
      <c r="M28" s="38">
        <v>5</v>
      </c>
      <c r="N28" s="38">
        <v>0</v>
      </c>
      <c r="O28" s="38">
        <v>5</v>
      </c>
      <c r="P28" s="38">
        <v>8.4849999999999994</v>
      </c>
      <c r="Q28" s="38">
        <v>21.798999999999999</v>
      </c>
      <c r="R28" s="38">
        <v>9.8049999999999997</v>
      </c>
      <c r="S28" s="38">
        <v>15.957000000000001</v>
      </c>
      <c r="T28" s="38">
        <v>2.1951000000000001</v>
      </c>
      <c r="U28" s="38">
        <v>2.1110000000000002</v>
      </c>
      <c r="V28" s="38">
        <v>2.1110000000000002</v>
      </c>
      <c r="W28" s="38">
        <v>0.89359999999999995</v>
      </c>
      <c r="X28" s="38">
        <v>0</v>
      </c>
      <c r="Y28" s="52">
        <v>1.4551000000000001</v>
      </c>
      <c r="Z28" s="42">
        <v>0</v>
      </c>
    </row>
    <row r="29" spans="1:26" x14ac:dyDescent="0.25">
      <c r="A29" s="10">
        <v>28</v>
      </c>
      <c r="B29" s="10">
        <v>203039</v>
      </c>
      <c r="C29" s="10" t="s">
        <v>45</v>
      </c>
      <c r="D29" s="38">
        <v>1.54</v>
      </c>
      <c r="E29" s="38">
        <v>0.745</v>
      </c>
      <c r="F29" s="38">
        <v>0.745</v>
      </c>
      <c r="G29" s="38">
        <v>1</v>
      </c>
      <c r="H29" s="38">
        <v>0</v>
      </c>
      <c r="I29" s="38">
        <v>0</v>
      </c>
      <c r="J29" s="38">
        <v>2.19</v>
      </c>
      <c r="K29" s="38">
        <v>0</v>
      </c>
      <c r="L29" s="38">
        <v>0.31</v>
      </c>
      <c r="M29" s="38">
        <v>5</v>
      </c>
      <c r="N29" s="38">
        <v>0</v>
      </c>
      <c r="O29" s="38">
        <v>5</v>
      </c>
      <c r="P29" s="38">
        <v>8.4749999999999996</v>
      </c>
      <c r="Q29" s="38">
        <v>21.887</v>
      </c>
      <c r="R29" s="38">
        <v>9.8010000000000002</v>
      </c>
      <c r="S29" s="38">
        <v>16.091000000000001</v>
      </c>
      <c r="T29" s="38">
        <v>2.2109999999999999</v>
      </c>
      <c r="U29" s="38">
        <v>2.1166</v>
      </c>
      <c r="V29" s="38">
        <v>2.1166</v>
      </c>
      <c r="W29" s="38">
        <v>0.8992</v>
      </c>
      <c r="X29" s="38">
        <v>0</v>
      </c>
      <c r="Y29" s="52">
        <v>1.4355</v>
      </c>
      <c r="Z29" s="48">
        <v>0</v>
      </c>
    </row>
    <row r="30" spans="1:26" s="37" customFormat="1" x14ac:dyDescent="0.25">
      <c r="A30" s="10">
        <v>29</v>
      </c>
      <c r="B30" s="10">
        <v>203040</v>
      </c>
      <c r="C30" s="10" t="s">
        <v>45</v>
      </c>
      <c r="D30" s="38">
        <v>1.54</v>
      </c>
      <c r="E30" s="38">
        <v>0.745</v>
      </c>
      <c r="F30" s="38">
        <v>0.745</v>
      </c>
      <c r="G30" s="38">
        <v>1</v>
      </c>
      <c r="H30" s="38">
        <v>0</v>
      </c>
      <c r="I30" s="38">
        <v>0</v>
      </c>
      <c r="J30" s="38">
        <v>2.19</v>
      </c>
      <c r="K30" s="38">
        <v>0</v>
      </c>
      <c r="L30" s="38">
        <v>0.31</v>
      </c>
      <c r="M30" s="38">
        <v>5</v>
      </c>
      <c r="N30" s="38">
        <v>0</v>
      </c>
      <c r="O30" s="38">
        <v>5</v>
      </c>
      <c r="P30" s="38">
        <v>8.4670000000000005</v>
      </c>
      <c r="Q30" s="38">
        <v>21.978000000000002</v>
      </c>
      <c r="R30" s="38">
        <v>9.7680000000000007</v>
      </c>
      <c r="S30" s="38">
        <v>16.478999999999999</v>
      </c>
      <c r="T30" s="38">
        <v>2.2393999999999998</v>
      </c>
      <c r="U30" s="38">
        <v>2.1267</v>
      </c>
      <c r="V30" s="38">
        <v>2.1267</v>
      </c>
      <c r="W30" s="38">
        <v>0.9093</v>
      </c>
      <c r="X30" s="38">
        <v>0</v>
      </c>
      <c r="Y30" s="52">
        <v>1.377</v>
      </c>
      <c r="Z30" s="42">
        <v>0</v>
      </c>
    </row>
    <row r="31" spans="1:26" x14ac:dyDescent="0.25">
      <c r="A31" s="10">
        <v>30</v>
      </c>
      <c r="B31" s="10">
        <v>203041</v>
      </c>
      <c r="C31" s="10" t="s">
        <v>45</v>
      </c>
      <c r="D31" s="38">
        <v>1.54</v>
      </c>
      <c r="E31" s="38">
        <v>0.745</v>
      </c>
      <c r="F31" s="38">
        <v>0.745</v>
      </c>
      <c r="G31" s="38">
        <v>1</v>
      </c>
      <c r="H31" s="38">
        <v>0</v>
      </c>
      <c r="I31" s="38">
        <v>0</v>
      </c>
      <c r="J31" s="38">
        <v>2.19</v>
      </c>
      <c r="K31" s="38">
        <v>0</v>
      </c>
      <c r="L31" s="38">
        <v>0.31</v>
      </c>
      <c r="M31" s="38">
        <v>5</v>
      </c>
      <c r="N31" s="38">
        <v>0</v>
      </c>
      <c r="O31" s="38">
        <v>5</v>
      </c>
      <c r="P31" s="38">
        <v>8.4589999999999996</v>
      </c>
      <c r="Q31" s="38">
        <v>22.067</v>
      </c>
      <c r="R31" s="38">
        <v>9.6329999999999991</v>
      </c>
      <c r="S31" s="38">
        <v>16.765000000000001</v>
      </c>
      <c r="T31" s="38">
        <v>2.2677999999999998</v>
      </c>
      <c r="U31" s="38">
        <v>2.1408999999999998</v>
      </c>
      <c r="V31" s="38">
        <v>2.1408999999999998</v>
      </c>
      <c r="W31" s="38">
        <v>0.9234</v>
      </c>
      <c r="X31" s="38">
        <v>0</v>
      </c>
      <c r="Y31" s="52">
        <v>1.2988</v>
      </c>
      <c r="Z31" s="42">
        <v>0</v>
      </c>
    </row>
    <row r="32" spans="1:26" x14ac:dyDescent="0.25">
      <c r="A32" s="10">
        <v>31</v>
      </c>
      <c r="B32" s="10">
        <v>203042</v>
      </c>
      <c r="C32" s="10" t="s">
        <v>45</v>
      </c>
      <c r="D32" s="38">
        <v>1.54</v>
      </c>
      <c r="E32" s="38">
        <v>0.745</v>
      </c>
      <c r="F32" s="38">
        <v>0.745</v>
      </c>
      <c r="G32" s="38">
        <v>1</v>
      </c>
      <c r="H32" s="38">
        <v>0</v>
      </c>
      <c r="I32" s="38">
        <v>0</v>
      </c>
      <c r="J32" s="38">
        <v>2.19</v>
      </c>
      <c r="K32" s="38">
        <v>0</v>
      </c>
      <c r="L32" s="38">
        <v>0.31</v>
      </c>
      <c r="M32" s="38">
        <v>5</v>
      </c>
      <c r="N32" s="38">
        <v>0</v>
      </c>
      <c r="O32" s="38">
        <v>5</v>
      </c>
      <c r="P32" s="38">
        <v>8.4559999999999995</v>
      </c>
      <c r="Q32" s="38">
        <v>22.151</v>
      </c>
      <c r="R32" s="38">
        <v>9.6280000000000001</v>
      </c>
      <c r="S32" s="38">
        <v>17.114999999999998</v>
      </c>
      <c r="T32" s="38">
        <v>2.2955000000000001</v>
      </c>
      <c r="U32" s="38">
        <v>2.149</v>
      </c>
      <c r="V32" s="38">
        <v>2.149</v>
      </c>
      <c r="W32" s="38">
        <v>0.93159999999999998</v>
      </c>
      <c r="X32" s="38">
        <v>0</v>
      </c>
      <c r="Y32" s="52">
        <v>1.2598</v>
      </c>
      <c r="Z32" s="42">
        <v>0</v>
      </c>
    </row>
    <row r="33" spans="1:26" x14ac:dyDescent="0.25">
      <c r="A33" s="10">
        <v>32</v>
      </c>
      <c r="B33" s="10">
        <v>20740</v>
      </c>
      <c r="C33" s="10" t="s">
        <v>55</v>
      </c>
      <c r="D33" s="38">
        <v>1.36</v>
      </c>
      <c r="E33" s="38">
        <v>0.88500000000000001</v>
      </c>
      <c r="F33" s="38">
        <v>0.88500000000000001</v>
      </c>
      <c r="G33" s="38">
        <v>1</v>
      </c>
      <c r="H33" s="38">
        <v>0</v>
      </c>
      <c r="I33" s="38">
        <v>0</v>
      </c>
      <c r="J33" s="38">
        <v>2.19</v>
      </c>
      <c r="K33" s="38">
        <v>0</v>
      </c>
      <c r="L33" s="38">
        <v>0.31</v>
      </c>
      <c r="M33" s="38">
        <v>5</v>
      </c>
      <c r="N33" s="38">
        <v>0</v>
      </c>
      <c r="O33" s="38">
        <v>5</v>
      </c>
      <c r="P33" s="38">
        <v>8.9309999999999992</v>
      </c>
      <c r="Q33" s="38">
        <v>22.326000000000001</v>
      </c>
      <c r="R33" s="38">
        <v>11.896000000000001</v>
      </c>
      <c r="S33" s="38">
        <v>18.422000000000001</v>
      </c>
      <c r="T33" s="38">
        <v>2.2711999999999999</v>
      </c>
      <c r="U33" s="38">
        <v>2.2090999999999998</v>
      </c>
      <c r="V33" s="38">
        <v>2.2090999999999998</v>
      </c>
      <c r="W33" s="38">
        <v>0.99160000000000004</v>
      </c>
      <c r="X33" s="38">
        <v>0</v>
      </c>
      <c r="Y33" s="52">
        <v>0.98629999999999995</v>
      </c>
      <c r="Z33" s="42">
        <v>0</v>
      </c>
    </row>
    <row r="34" spans="1:26" x14ac:dyDescent="0.25">
      <c r="A34" s="10">
        <v>40</v>
      </c>
      <c r="B34" s="10">
        <v>248140</v>
      </c>
      <c r="C34" s="10" t="s">
        <v>63</v>
      </c>
      <c r="D34" s="38">
        <v>1.63</v>
      </c>
      <c r="E34" s="38">
        <v>0.78</v>
      </c>
      <c r="F34" s="38">
        <v>0.78</v>
      </c>
      <c r="G34" s="38">
        <v>1</v>
      </c>
      <c r="H34" s="38">
        <v>0</v>
      </c>
      <c r="I34" s="38">
        <v>0</v>
      </c>
      <c r="J34" s="38">
        <v>2.19</v>
      </c>
      <c r="K34" s="38">
        <v>0</v>
      </c>
      <c r="L34" s="38">
        <v>0.31</v>
      </c>
      <c r="M34" s="38">
        <v>5</v>
      </c>
      <c r="N34" s="38">
        <v>0</v>
      </c>
      <c r="O34" s="38">
        <v>5</v>
      </c>
      <c r="P34" s="38">
        <v>8.7289999999999992</v>
      </c>
      <c r="Q34" s="38">
        <v>21.803999999999998</v>
      </c>
      <c r="R34" s="38">
        <v>10.553000000000001</v>
      </c>
      <c r="S34" s="38">
        <v>16.835000000000001</v>
      </c>
      <c r="T34" s="38">
        <v>2.2183000000000002</v>
      </c>
      <c r="U34" s="38">
        <v>2.1526000000000001</v>
      </c>
      <c r="V34" s="38">
        <v>2.1526000000000001</v>
      </c>
      <c r="W34" s="38">
        <v>0.9204</v>
      </c>
      <c r="X34" s="38">
        <v>0</v>
      </c>
      <c r="Y34" s="52">
        <v>1.2012</v>
      </c>
      <c r="Z34" s="42">
        <v>0</v>
      </c>
    </row>
    <row r="35" spans="1:26" x14ac:dyDescent="0.25">
      <c r="A35" s="10">
        <v>41</v>
      </c>
      <c r="B35" s="10">
        <v>253083</v>
      </c>
      <c r="C35" s="10" t="s">
        <v>64</v>
      </c>
      <c r="D35" s="38">
        <v>1.5489999999999999</v>
      </c>
      <c r="E35" s="38">
        <v>0.77800000000000002</v>
      </c>
      <c r="F35" s="38">
        <v>0.77800000000000002</v>
      </c>
      <c r="G35" s="38">
        <v>1</v>
      </c>
      <c r="H35" s="38">
        <v>0</v>
      </c>
      <c r="I35" s="38">
        <v>0</v>
      </c>
      <c r="J35" s="38">
        <v>2.19</v>
      </c>
      <c r="K35" s="38">
        <v>0</v>
      </c>
      <c r="L35" s="38">
        <v>0.31</v>
      </c>
      <c r="M35" s="38">
        <v>5</v>
      </c>
      <c r="N35" s="38">
        <v>0</v>
      </c>
      <c r="O35" s="38">
        <v>5</v>
      </c>
      <c r="P35" s="38">
        <v>8.8249999999999993</v>
      </c>
      <c r="Q35" s="38">
        <v>21.707999999999998</v>
      </c>
      <c r="R35" s="38">
        <v>11.769</v>
      </c>
      <c r="S35" s="38">
        <v>16.635999999999999</v>
      </c>
      <c r="T35" s="38">
        <v>2.1471</v>
      </c>
      <c r="U35" s="38">
        <v>2.1907999999999999</v>
      </c>
      <c r="V35" s="38">
        <v>2.1471</v>
      </c>
      <c r="W35" s="38">
        <v>0.90710000000000002</v>
      </c>
      <c r="X35" s="38">
        <v>0</v>
      </c>
      <c r="Y35" s="52">
        <v>1.1914</v>
      </c>
      <c r="Z35" s="42">
        <v>0</v>
      </c>
    </row>
    <row r="36" spans="1:26" x14ac:dyDescent="0.25">
      <c r="A36" s="10">
        <v>42</v>
      </c>
      <c r="B36" s="10">
        <v>260210</v>
      </c>
      <c r="C36" s="10" t="s">
        <v>65</v>
      </c>
      <c r="D36" s="38">
        <v>1.83</v>
      </c>
      <c r="E36" s="38">
        <v>0.75</v>
      </c>
      <c r="F36" s="38">
        <v>0.75</v>
      </c>
      <c r="G36" s="38">
        <v>1</v>
      </c>
      <c r="H36" s="38">
        <v>0</v>
      </c>
      <c r="I36" s="38">
        <v>0</v>
      </c>
      <c r="J36" s="38">
        <v>2.19</v>
      </c>
      <c r="K36" s="38">
        <v>0</v>
      </c>
      <c r="L36" s="38">
        <v>0.31</v>
      </c>
      <c r="M36" s="38">
        <v>5</v>
      </c>
      <c r="N36" s="38">
        <v>0</v>
      </c>
      <c r="O36" s="38">
        <v>5</v>
      </c>
      <c r="P36" s="38">
        <v>8.9540000000000006</v>
      </c>
      <c r="Q36" s="38">
        <v>21.28</v>
      </c>
      <c r="R36" s="38">
        <v>11.516999999999999</v>
      </c>
      <c r="S36" s="38">
        <v>16.009</v>
      </c>
      <c r="T36" s="38">
        <v>2.0939000000000001</v>
      </c>
      <c r="U36" s="38">
        <v>2.1392000000000002</v>
      </c>
      <c r="V36" s="38">
        <v>2.0939000000000001</v>
      </c>
      <c r="W36" s="38">
        <v>0.87390000000000001</v>
      </c>
      <c r="X36" s="38">
        <v>0</v>
      </c>
      <c r="Y36" s="52">
        <v>1.3573999999999999</v>
      </c>
      <c r="Z36" s="42">
        <v>0</v>
      </c>
    </row>
    <row r="37" spans="1:26" x14ac:dyDescent="0.25">
      <c r="A37" s="10">
        <v>43</v>
      </c>
      <c r="B37" s="10">
        <v>262812</v>
      </c>
      <c r="C37" s="10" t="s">
        <v>66</v>
      </c>
      <c r="D37" s="38">
        <v>1.77</v>
      </c>
      <c r="E37" s="38">
        <v>0.81</v>
      </c>
      <c r="F37" s="38">
        <v>0.75</v>
      </c>
      <c r="G37" s="38">
        <v>1</v>
      </c>
      <c r="H37" s="38">
        <v>0</v>
      </c>
      <c r="I37" s="38">
        <v>0</v>
      </c>
      <c r="J37" s="38">
        <v>2.19</v>
      </c>
      <c r="K37" s="38">
        <v>0</v>
      </c>
      <c r="L37" s="38">
        <v>0.31</v>
      </c>
      <c r="M37" s="38">
        <v>5</v>
      </c>
      <c r="N37" s="38">
        <v>0</v>
      </c>
      <c r="O37" s="38">
        <v>5</v>
      </c>
      <c r="P37" s="38">
        <v>8.8689999999999998</v>
      </c>
      <c r="Q37" s="38">
        <v>21.606999999999999</v>
      </c>
      <c r="R37" s="38">
        <v>11.275</v>
      </c>
      <c r="S37" s="38">
        <v>16.506</v>
      </c>
      <c r="T37" s="38">
        <v>2.1560000000000001</v>
      </c>
      <c r="U37" s="38">
        <v>2.1469999999999998</v>
      </c>
      <c r="V37" s="38">
        <v>2.1469999999999998</v>
      </c>
      <c r="W37" s="38">
        <v>0.92689999999999995</v>
      </c>
      <c r="X37" s="38">
        <v>0</v>
      </c>
      <c r="Y37" s="52">
        <v>1.2598</v>
      </c>
      <c r="Z37" s="42">
        <v>0</v>
      </c>
    </row>
    <row r="38" spans="1:26" x14ac:dyDescent="0.25">
      <c r="A38" s="10">
        <v>44</v>
      </c>
      <c r="B38" s="10">
        <v>290797</v>
      </c>
      <c r="C38" s="10" t="s">
        <v>45</v>
      </c>
      <c r="D38" s="38">
        <v>1.54</v>
      </c>
      <c r="E38" s="38">
        <v>0.745</v>
      </c>
      <c r="F38" s="38">
        <v>0.745</v>
      </c>
      <c r="G38" s="38">
        <v>1</v>
      </c>
      <c r="H38" s="38">
        <v>0</v>
      </c>
      <c r="I38" s="38">
        <v>0</v>
      </c>
      <c r="J38" s="38">
        <v>2.19</v>
      </c>
      <c r="K38" s="38">
        <v>0</v>
      </c>
      <c r="L38" s="38">
        <v>0.31</v>
      </c>
      <c r="M38" s="38">
        <v>5</v>
      </c>
      <c r="N38" s="38">
        <v>0</v>
      </c>
      <c r="O38" s="38">
        <v>5</v>
      </c>
      <c r="P38" s="38">
        <v>8.4629999999999992</v>
      </c>
      <c r="Q38" s="38">
        <v>21.934999999999999</v>
      </c>
      <c r="R38" s="38">
        <v>9.6370000000000005</v>
      </c>
      <c r="S38" s="38">
        <v>15.632</v>
      </c>
      <c r="T38" s="38">
        <v>2.2067999999999999</v>
      </c>
      <c r="U38" s="38">
        <v>2.1160000000000001</v>
      </c>
      <c r="V38" s="38">
        <v>2.1160000000000001</v>
      </c>
      <c r="W38" s="38">
        <v>0.89859999999999995</v>
      </c>
      <c r="X38" s="38">
        <v>0</v>
      </c>
      <c r="Y38" s="52">
        <v>1.4551000000000001</v>
      </c>
      <c r="Z38" s="42">
        <v>0</v>
      </c>
    </row>
    <row r="39" spans="1:26" x14ac:dyDescent="0.25">
      <c r="A39" s="10">
        <v>45</v>
      </c>
      <c r="B39" s="10">
        <v>290798</v>
      </c>
      <c r="C39" s="10" t="s">
        <v>67</v>
      </c>
      <c r="D39" s="38">
        <v>1.5469999999999999</v>
      </c>
      <c r="E39" s="38">
        <v>0.67500000000000004</v>
      </c>
      <c r="F39" s="38">
        <v>0.73799999999999999</v>
      </c>
      <c r="G39" s="38">
        <v>1</v>
      </c>
      <c r="H39" s="38">
        <v>0</v>
      </c>
      <c r="I39" s="38">
        <v>0</v>
      </c>
      <c r="J39" s="38">
        <v>2.19</v>
      </c>
      <c r="K39" s="38">
        <v>0</v>
      </c>
      <c r="L39" s="38">
        <v>0.31</v>
      </c>
      <c r="M39" s="38">
        <v>5</v>
      </c>
      <c r="N39" s="38">
        <v>0</v>
      </c>
      <c r="O39" s="38">
        <v>5</v>
      </c>
      <c r="P39" s="38">
        <v>8.4819999999999993</v>
      </c>
      <c r="Q39" s="38">
        <v>21.776</v>
      </c>
      <c r="R39" s="38">
        <v>9.5730000000000004</v>
      </c>
      <c r="S39" s="38">
        <v>15.089</v>
      </c>
      <c r="T39" s="38">
        <v>2.1728999999999998</v>
      </c>
      <c r="U39" s="38">
        <v>2.1071</v>
      </c>
      <c r="V39" s="38">
        <v>2.1071</v>
      </c>
      <c r="W39" s="38">
        <v>0.875</v>
      </c>
      <c r="X39" s="38">
        <v>0</v>
      </c>
      <c r="Y39" s="52">
        <v>1.4843999999999999</v>
      </c>
      <c r="Z39" s="42">
        <v>0</v>
      </c>
    </row>
    <row r="40" spans="1:26" x14ac:dyDescent="0.25">
      <c r="A40" s="10">
        <v>46</v>
      </c>
      <c r="B40" s="10">
        <v>290799</v>
      </c>
      <c r="C40" s="10" t="s">
        <v>68</v>
      </c>
      <c r="D40" s="38">
        <v>1.554</v>
      </c>
      <c r="E40" s="38">
        <v>0.67500000000000004</v>
      </c>
      <c r="F40" s="38">
        <v>0.73099999999999998</v>
      </c>
      <c r="G40" s="38">
        <v>1</v>
      </c>
      <c r="H40" s="38">
        <v>0</v>
      </c>
      <c r="I40" s="38">
        <v>0</v>
      </c>
      <c r="J40" s="38">
        <v>2.19</v>
      </c>
      <c r="K40" s="38">
        <v>0</v>
      </c>
      <c r="L40" s="38">
        <v>0.31</v>
      </c>
      <c r="M40" s="38">
        <v>5</v>
      </c>
      <c r="N40" s="38">
        <v>0</v>
      </c>
      <c r="O40" s="38">
        <v>5</v>
      </c>
      <c r="P40" s="38">
        <v>8.4819999999999993</v>
      </c>
      <c r="Q40" s="38">
        <v>21.731999999999999</v>
      </c>
      <c r="R40" s="38">
        <v>9.5860000000000003</v>
      </c>
      <c r="S40" s="38">
        <v>15.206</v>
      </c>
      <c r="T40" s="38">
        <v>2.1671</v>
      </c>
      <c r="U40" s="38">
        <v>2.1013999999999999</v>
      </c>
      <c r="V40" s="38">
        <v>2.1013999999999999</v>
      </c>
      <c r="W40" s="38">
        <v>0.86929999999999996</v>
      </c>
      <c r="X40" s="38">
        <v>0</v>
      </c>
      <c r="Y40" s="52">
        <v>1.5039</v>
      </c>
      <c r="Z40" s="42">
        <v>0</v>
      </c>
    </row>
    <row r="41" spans="1:26" x14ac:dyDescent="0.25">
      <c r="A41" s="10">
        <v>47</v>
      </c>
      <c r="B41" s="10">
        <v>290800</v>
      </c>
      <c r="C41" s="10" t="s">
        <v>69</v>
      </c>
      <c r="D41" s="38">
        <v>1.5609999999999999</v>
      </c>
      <c r="E41" s="38">
        <v>0.67500000000000004</v>
      </c>
      <c r="F41" s="38">
        <v>0.72399999999999998</v>
      </c>
      <c r="G41" s="38">
        <v>1</v>
      </c>
      <c r="H41" s="38">
        <v>0</v>
      </c>
      <c r="I41" s="38">
        <v>0</v>
      </c>
      <c r="J41" s="38">
        <v>2.19</v>
      </c>
      <c r="K41" s="38">
        <v>0</v>
      </c>
      <c r="L41" s="38">
        <v>0.31</v>
      </c>
      <c r="M41" s="38">
        <v>5</v>
      </c>
      <c r="N41" s="38">
        <v>0</v>
      </c>
      <c r="O41" s="38">
        <v>5</v>
      </c>
      <c r="P41" s="38">
        <v>8.4819999999999993</v>
      </c>
      <c r="Q41" s="38">
        <v>21.669</v>
      </c>
      <c r="R41" s="38">
        <v>9.4009999999999998</v>
      </c>
      <c r="S41" s="38">
        <v>15.313000000000001</v>
      </c>
      <c r="T41" s="38">
        <v>2.1760000000000002</v>
      </c>
      <c r="U41" s="38">
        <v>2.1036999999999999</v>
      </c>
      <c r="V41" s="38">
        <v>2.1036999999999999</v>
      </c>
      <c r="W41" s="38">
        <v>0.87170000000000003</v>
      </c>
      <c r="X41" s="38">
        <v>0</v>
      </c>
      <c r="Y41" s="52">
        <v>1.4745999999999999</v>
      </c>
      <c r="Z41" s="42">
        <v>0</v>
      </c>
    </row>
    <row r="42" spans="1:26" x14ac:dyDescent="0.25">
      <c r="A42" s="10">
        <v>48</v>
      </c>
      <c r="B42" s="10">
        <v>290801</v>
      </c>
      <c r="C42" s="10" t="s">
        <v>70</v>
      </c>
      <c r="D42" s="38">
        <v>1.5680000000000001</v>
      </c>
      <c r="E42" s="38">
        <v>0.67500000000000004</v>
      </c>
      <c r="F42" s="38">
        <v>0.71699999999999997</v>
      </c>
      <c r="G42" s="38">
        <v>1</v>
      </c>
      <c r="H42" s="38">
        <v>0</v>
      </c>
      <c r="I42" s="38">
        <v>0</v>
      </c>
      <c r="J42" s="38">
        <v>2.19</v>
      </c>
      <c r="K42" s="38">
        <v>0</v>
      </c>
      <c r="L42" s="38">
        <v>0.31</v>
      </c>
      <c r="M42" s="38">
        <v>5</v>
      </c>
      <c r="N42" s="38">
        <v>0</v>
      </c>
      <c r="O42" s="38">
        <v>5</v>
      </c>
      <c r="P42" s="38">
        <v>8.4819999999999993</v>
      </c>
      <c r="Q42" s="38">
        <v>21.619</v>
      </c>
      <c r="R42" s="38">
        <v>9.3729999999999993</v>
      </c>
      <c r="S42" s="38">
        <v>15.275</v>
      </c>
      <c r="T42" s="38">
        <v>2.1720999999999999</v>
      </c>
      <c r="U42" s="38">
        <v>2.0962000000000001</v>
      </c>
      <c r="V42" s="38">
        <v>2.0962000000000001</v>
      </c>
      <c r="W42" s="38">
        <v>0.86419999999999997</v>
      </c>
      <c r="X42" s="38">
        <v>0</v>
      </c>
      <c r="Y42" s="52">
        <v>1.5137</v>
      </c>
      <c r="Z42" s="42">
        <v>0</v>
      </c>
    </row>
    <row r="43" spans="1:26" x14ac:dyDescent="0.25">
      <c r="A43" s="10">
        <v>49</v>
      </c>
      <c r="B43" s="10">
        <v>290802</v>
      </c>
      <c r="C43" s="10" t="s">
        <v>71</v>
      </c>
      <c r="D43" s="38">
        <v>1.571</v>
      </c>
      <c r="E43" s="38">
        <v>0.67500000000000004</v>
      </c>
      <c r="F43" s="38">
        <v>0.71399999999999997</v>
      </c>
      <c r="G43" s="38">
        <v>1</v>
      </c>
      <c r="H43" s="38">
        <v>0</v>
      </c>
      <c r="I43" s="38">
        <v>0</v>
      </c>
      <c r="J43" s="38">
        <v>2.19</v>
      </c>
      <c r="K43" s="38">
        <v>0</v>
      </c>
      <c r="L43" s="38">
        <v>0.31</v>
      </c>
      <c r="M43" s="38">
        <v>5</v>
      </c>
      <c r="N43" s="38">
        <v>0</v>
      </c>
      <c r="O43" s="38">
        <v>5</v>
      </c>
      <c r="P43" s="38">
        <v>8.4849999999999994</v>
      </c>
      <c r="Q43" s="38">
        <v>21.599</v>
      </c>
      <c r="R43" s="38">
        <v>9.282</v>
      </c>
      <c r="S43" s="38">
        <v>15.255000000000001</v>
      </c>
      <c r="T43" s="38">
        <v>2.1768999999999998</v>
      </c>
      <c r="U43" s="38">
        <v>2.1019000000000001</v>
      </c>
      <c r="V43" s="38">
        <v>2.1019000000000001</v>
      </c>
      <c r="W43" s="38">
        <v>0.86990000000000001</v>
      </c>
      <c r="X43" s="38">
        <v>0</v>
      </c>
      <c r="Y43" s="52">
        <v>1.4745999999999999</v>
      </c>
      <c r="Z43" s="42">
        <v>0</v>
      </c>
    </row>
    <row r="44" spans="1:26" x14ac:dyDescent="0.25">
      <c r="A44" s="10">
        <v>50</v>
      </c>
      <c r="B44" s="10">
        <v>35622</v>
      </c>
      <c r="C44" s="10" t="s">
        <v>72</v>
      </c>
      <c r="D44" s="38">
        <v>1.448</v>
      </c>
      <c r="E44" s="38">
        <v>0.86</v>
      </c>
      <c r="F44" s="38">
        <v>0.86</v>
      </c>
      <c r="G44" s="38">
        <v>0.41299999999999998</v>
      </c>
      <c r="H44" s="38">
        <v>0.58699999999999997</v>
      </c>
      <c r="I44" s="38">
        <v>2.19</v>
      </c>
      <c r="J44" s="38">
        <v>2.0630000000000002</v>
      </c>
      <c r="K44" s="38">
        <v>0.31</v>
      </c>
      <c r="L44" s="38">
        <v>0.34699999999999998</v>
      </c>
      <c r="M44" s="38">
        <v>4</v>
      </c>
      <c r="N44" s="38">
        <v>5</v>
      </c>
      <c r="O44" s="38">
        <v>4.5869999999999997</v>
      </c>
      <c r="P44" s="38">
        <v>9.0950000000000006</v>
      </c>
      <c r="Q44" s="38">
        <v>23.027000000000001</v>
      </c>
      <c r="R44" s="38">
        <v>12.337</v>
      </c>
      <c r="S44" s="38">
        <v>20.509</v>
      </c>
      <c r="T44" s="38">
        <v>2.3866999999999998</v>
      </c>
      <c r="U44" s="38">
        <v>2.3027000000000002</v>
      </c>
      <c r="V44" s="38">
        <v>2.3027000000000002</v>
      </c>
      <c r="W44" s="38">
        <v>1.0851</v>
      </c>
      <c r="X44" s="38">
        <v>0</v>
      </c>
      <c r="Y44" s="52">
        <v>0.64449999999999996</v>
      </c>
      <c r="Z44" s="42">
        <v>0</v>
      </c>
    </row>
    <row r="45" spans="1:26" x14ac:dyDescent="0.25">
      <c r="A45" s="10">
        <v>51</v>
      </c>
      <c r="B45" s="10">
        <v>35770</v>
      </c>
      <c r="C45" s="10" t="s">
        <v>73</v>
      </c>
      <c r="D45" s="38">
        <v>2.3450000000000002</v>
      </c>
      <c r="E45" s="38">
        <v>0.83799999999999997</v>
      </c>
      <c r="F45" s="38">
        <v>0.77400000000000002</v>
      </c>
      <c r="G45" s="38">
        <v>1</v>
      </c>
      <c r="H45" s="38">
        <v>0</v>
      </c>
      <c r="I45" s="38">
        <v>0</v>
      </c>
      <c r="J45" s="38">
        <v>2.16</v>
      </c>
      <c r="K45" s="38">
        <v>0</v>
      </c>
      <c r="L45" s="38">
        <v>0.55000000000000004</v>
      </c>
      <c r="M45" s="38">
        <v>6</v>
      </c>
      <c r="N45" s="38">
        <v>0</v>
      </c>
      <c r="O45" s="38">
        <v>6</v>
      </c>
      <c r="P45" s="38">
        <v>9.1180000000000003</v>
      </c>
      <c r="Q45" s="38">
        <v>22.643000000000001</v>
      </c>
      <c r="R45" s="38">
        <v>9.6449999999999996</v>
      </c>
      <c r="S45" s="38">
        <v>16.274000000000001</v>
      </c>
      <c r="T45" s="38">
        <v>2.242</v>
      </c>
      <c r="U45" s="38">
        <v>2.2465999999999999</v>
      </c>
      <c r="V45" s="38">
        <v>2.242</v>
      </c>
      <c r="W45" s="38">
        <v>1.022</v>
      </c>
      <c r="X45" s="38">
        <v>0</v>
      </c>
      <c r="Y45" s="52">
        <v>1.2109000000000001</v>
      </c>
      <c r="Z45" s="42">
        <v>0</v>
      </c>
    </row>
    <row r="46" spans="1:26" x14ac:dyDescent="0.25">
      <c r="A46" s="10">
        <v>52</v>
      </c>
      <c r="B46" s="10">
        <v>38055</v>
      </c>
      <c r="C46" s="10" t="s">
        <v>36</v>
      </c>
      <c r="D46" s="38">
        <v>1.33</v>
      </c>
      <c r="E46" s="38">
        <v>0.86</v>
      </c>
      <c r="F46" s="38">
        <v>0.86</v>
      </c>
      <c r="G46" s="38">
        <v>1</v>
      </c>
      <c r="H46" s="38">
        <v>0</v>
      </c>
      <c r="I46" s="38">
        <v>0</v>
      </c>
      <c r="J46" s="38">
        <v>1.9</v>
      </c>
      <c r="K46" s="38">
        <v>0</v>
      </c>
      <c r="L46" s="38">
        <v>0.4</v>
      </c>
      <c r="M46" s="38">
        <v>4</v>
      </c>
      <c r="N46" s="38">
        <v>0</v>
      </c>
      <c r="O46" s="38">
        <v>4</v>
      </c>
      <c r="P46" s="38">
        <v>9.1859999999999999</v>
      </c>
      <c r="Q46" s="38">
        <v>22.186</v>
      </c>
      <c r="R46" s="38">
        <v>11.807</v>
      </c>
      <c r="S46" s="38">
        <v>17.222000000000001</v>
      </c>
      <c r="T46" s="38">
        <v>2.1844999999999999</v>
      </c>
      <c r="U46" s="38">
        <v>2.2168999999999999</v>
      </c>
      <c r="V46" s="38">
        <v>2.1844999999999999</v>
      </c>
      <c r="W46" s="38">
        <v>0.96450000000000002</v>
      </c>
      <c r="X46" s="38">
        <v>0</v>
      </c>
      <c r="Y46" s="52">
        <v>0.91800000000000004</v>
      </c>
      <c r="Z46" s="42">
        <v>0</v>
      </c>
    </row>
    <row r="47" spans="1:26" x14ac:dyDescent="0.25">
      <c r="A47" s="10">
        <v>53</v>
      </c>
      <c r="B47" s="10">
        <v>38056</v>
      </c>
      <c r="C47" s="10" t="s">
        <v>36</v>
      </c>
      <c r="D47" s="38">
        <v>1.33</v>
      </c>
      <c r="E47" s="38">
        <v>0.86</v>
      </c>
      <c r="F47" s="38">
        <v>0.86</v>
      </c>
      <c r="G47" s="38">
        <v>1</v>
      </c>
      <c r="H47" s="38">
        <v>0</v>
      </c>
      <c r="I47" s="38">
        <v>0</v>
      </c>
      <c r="J47" s="38">
        <v>1.9</v>
      </c>
      <c r="K47" s="38">
        <v>0</v>
      </c>
      <c r="L47" s="38">
        <v>0.4</v>
      </c>
      <c r="M47" s="38">
        <v>4</v>
      </c>
      <c r="N47" s="38">
        <v>0</v>
      </c>
      <c r="O47" s="38">
        <v>4</v>
      </c>
      <c r="P47" s="38">
        <v>9.1929999999999996</v>
      </c>
      <c r="Q47" s="38">
        <v>22.289000000000001</v>
      </c>
      <c r="R47" s="38">
        <v>11.858000000000001</v>
      </c>
      <c r="S47" s="38">
        <v>17.443999999999999</v>
      </c>
      <c r="T47" s="38">
        <v>2.2014</v>
      </c>
      <c r="U47" s="38">
        <v>2.2210000000000001</v>
      </c>
      <c r="V47" s="38">
        <v>2.2014</v>
      </c>
      <c r="W47" s="38">
        <v>0.98140000000000005</v>
      </c>
      <c r="X47" s="38">
        <v>0</v>
      </c>
      <c r="Y47" s="52">
        <v>0.90820000000000001</v>
      </c>
      <c r="Z47" s="42">
        <v>0</v>
      </c>
    </row>
    <row r="48" spans="1:26" x14ac:dyDescent="0.25">
      <c r="A48" s="10">
        <v>54</v>
      </c>
      <c r="B48" s="10">
        <v>421531</v>
      </c>
      <c r="C48" s="10" t="s">
        <v>74</v>
      </c>
      <c r="D48" s="38">
        <v>1.54</v>
      </c>
      <c r="E48" s="38">
        <v>0.745</v>
      </c>
      <c r="F48" s="38">
        <v>0.745</v>
      </c>
      <c r="G48" s="38">
        <v>1</v>
      </c>
      <c r="H48" s="38">
        <v>0</v>
      </c>
      <c r="I48" s="38">
        <v>0</v>
      </c>
      <c r="J48" s="38">
        <v>2.1800000000000002</v>
      </c>
      <c r="K48" s="38">
        <v>0</v>
      </c>
      <c r="L48" s="38">
        <v>0.47499999999999998</v>
      </c>
      <c r="M48" s="38">
        <v>5</v>
      </c>
      <c r="N48" s="38">
        <v>0</v>
      </c>
      <c r="O48" s="38">
        <v>5</v>
      </c>
      <c r="P48" s="38">
        <v>8.8059999999999992</v>
      </c>
      <c r="Q48" s="38">
        <v>22.241</v>
      </c>
      <c r="R48" s="38">
        <v>9.4339999999999993</v>
      </c>
      <c r="S48" s="38">
        <v>14.991</v>
      </c>
      <c r="T48" s="38">
        <v>2.1726999999999999</v>
      </c>
      <c r="U48" s="38">
        <v>2.1474000000000002</v>
      </c>
      <c r="V48" s="38">
        <v>2.1474000000000002</v>
      </c>
      <c r="W48" s="38">
        <v>0.93799999999999994</v>
      </c>
      <c r="X48" s="38">
        <v>0</v>
      </c>
      <c r="Y48" s="52">
        <v>1.3086</v>
      </c>
      <c r="Z48" s="42">
        <v>0</v>
      </c>
    </row>
    <row r="49" spans="1:26" x14ac:dyDescent="0.25">
      <c r="A49" s="10">
        <v>55</v>
      </c>
      <c r="B49" s="10">
        <v>423538</v>
      </c>
      <c r="C49" s="10" t="s">
        <v>75</v>
      </c>
      <c r="D49" s="38">
        <v>1.552</v>
      </c>
      <c r="E49" s="38">
        <v>0.86</v>
      </c>
      <c r="F49" s="38">
        <v>0.79700000000000004</v>
      </c>
      <c r="G49" s="38">
        <v>1</v>
      </c>
      <c r="H49" s="38">
        <v>0</v>
      </c>
      <c r="I49" s="38">
        <v>0</v>
      </c>
      <c r="J49" s="38">
        <v>2.19</v>
      </c>
      <c r="K49" s="38">
        <v>0</v>
      </c>
      <c r="L49" s="38">
        <v>0.31</v>
      </c>
      <c r="M49" s="38">
        <v>5</v>
      </c>
      <c r="N49" s="38">
        <v>0</v>
      </c>
      <c r="O49" s="38">
        <v>5</v>
      </c>
      <c r="P49" s="38">
        <v>8.84</v>
      </c>
      <c r="Q49" s="38">
        <v>21.468</v>
      </c>
      <c r="R49" s="38">
        <v>10.220000000000001</v>
      </c>
      <c r="S49" s="38">
        <v>16.763999999999999</v>
      </c>
      <c r="T49" s="38">
        <v>2.2027000000000001</v>
      </c>
      <c r="U49" s="38">
        <v>2.15</v>
      </c>
      <c r="V49" s="38">
        <v>2.15</v>
      </c>
      <c r="W49" s="38">
        <v>0.91520000000000001</v>
      </c>
      <c r="X49" s="38">
        <v>0</v>
      </c>
      <c r="Y49" s="52">
        <v>1.2012</v>
      </c>
      <c r="Z49" s="42">
        <v>0</v>
      </c>
    </row>
    <row r="50" spans="1:26" x14ac:dyDescent="0.25">
      <c r="A50" s="10">
        <v>56</v>
      </c>
      <c r="B50" s="10">
        <v>467</v>
      </c>
      <c r="C50" s="10" t="s">
        <v>44</v>
      </c>
      <c r="D50" s="38">
        <v>1.33</v>
      </c>
      <c r="E50" s="38">
        <v>0.86</v>
      </c>
      <c r="F50" s="38">
        <v>0.86</v>
      </c>
      <c r="G50" s="38">
        <v>1</v>
      </c>
      <c r="H50" s="38">
        <v>0</v>
      </c>
      <c r="I50" s="38">
        <v>0</v>
      </c>
      <c r="J50" s="38">
        <v>2.19</v>
      </c>
      <c r="K50" s="38">
        <v>0</v>
      </c>
      <c r="L50" s="38">
        <v>0.31</v>
      </c>
      <c r="M50" s="38">
        <v>5</v>
      </c>
      <c r="N50" s="38">
        <v>0</v>
      </c>
      <c r="O50" s="38">
        <v>5</v>
      </c>
      <c r="P50" s="38">
        <v>8.8149999999999995</v>
      </c>
      <c r="Q50" s="38">
        <v>22.745999999999999</v>
      </c>
      <c r="R50" s="38">
        <v>11.516</v>
      </c>
      <c r="S50" s="38">
        <v>17.466999999999999</v>
      </c>
      <c r="T50" s="38">
        <v>2.2654000000000001</v>
      </c>
      <c r="U50" s="38">
        <v>2.2176999999999998</v>
      </c>
      <c r="V50" s="38">
        <v>2.2176999999999998</v>
      </c>
      <c r="W50" s="38">
        <v>1.0002</v>
      </c>
      <c r="X50" s="38">
        <v>0</v>
      </c>
      <c r="Y50" s="52">
        <v>1.0448999999999999</v>
      </c>
      <c r="Z50" s="42">
        <v>0</v>
      </c>
    </row>
    <row r="51" spans="1:26" x14ac:dyDescent="0.25">
      <c r="A51" s="10">
        <v>61</v>
      </c>
      <c r="B51" s="10">
        <v>65407</v>
      </c>
      <c r="C51" s="10" t="s">
        <v>80</v>
      </c>
      <c r="D51" s="38">
        <v>1.36</v>
      </c>
      <c r="E51" s="38">
        <v>0.88500000000000001</v>
      </c>
      <c r="F51" s="38">
        <v>0.88500000000000001</v>
      </c>
      <c r="G51" s="38">
        <v>1</v>
      </c>
      <c r="H51" s="38">
        <v>0</v>
      </c>
      <c r="I51" s="38">
        <v>0</v>
      </c>
      <c r="J51" s="38">
        <v>2.19</v>
      </c>
      <c r="K51" s="38">
        <v>0</v>
      </c>
      <c r="L51" s="38">
        <v>0.31</v>
      </c>
      <c r="M51" s="38">
        <v>5</v>
      </c>
      <c r="N51" s="38">
        <v>0</v>
      </c>
      <c r="O51" s="38">
        <v>5</v>
      </c>
      <c r="P51" s="38">
        <v>8.9269999999999996</v>
      </c>
      <c r="Q51" s="38">
        <v>22.276</v>
      </c>
      <c r="R51" s="38">
        <v>11.891999999999999</v>
      </c>
      <c r="S51" s="38">
        <v>18.236999999999998</v>
      </c>
      <c r="T51" s="38">
        <v>2.2603</v>
      </c>
      <c r="U51" s="38">
        <v>2.2071999999999998</v>
      </c>
      <c r="V51" s="38">
        <v>2.2071999999999998</v>
      </c>
      <c r="W51" s="38">
        <v>0.98970000000000002</v>
      </c>
      <c r="X51" s="38">
        <v>0</v>
      </c>
      <c r="Y51" s="52">
        <v>0.99609999999999999</v>
      </c>
      <c r="Z51" s="42">
        <v>0</v>
      </c>
    </row>
    <row r="52" spans="1:26" x14ac:dyDescent="0.25">
      <c r="A52" s="10">
        <v>62</v>
      </c>
      <c r="B52" s="10">
        <v>65408</v>
      </c>
      <c r="C52" s="10" t="s">
        <v>81</v>
      </c>
      <c r="D52" s="38">
        <v>1.36</v>
      </c>
      <c r="E52" s="38">
        <v>0.88500000000000001</v>
      </c>
      <c r="F52" s="38">
        <v>0.88500000000000001</v>
      </c>
      <c r="G52" s="38">
        <v>1</v>
      </c>
      <c r="H52" s="38">
        <v>0</v>
      </c>
      <c r="I52" s="38">
        <v>0</v>
      </c>
      <c r="J52" s="38">
        <v>2.19</v>
      </c>
      <c r="K52" s="38">
        <v>0</v>
      </c>
      <c r="L52" s="38">
        <v>0.31</v>
      </c>
      <c r="M52" s="38">
        <v>5</v>
      </c>
      <c r="N52" s="38">
        <v>0</v>
      </c>
      <c r="O52" s="38">
        <v>5</v>
      </c>
      <c r="P52" s="38">
        <v>8.9499999999999993</v>
      </c>
      <c r="Q52" s="38">
        <v>22.23</v>
      </c>
      <c r="R52" s="38">
        <v>11.988</v>
      </c>
      <c r="S52" s="38">
        <v>18.199000000000002</v>
      </c>
      <c r="T52" s="38">
        <v>2.2519999999999998</v>
      </c>
      <c r="U52" s="38">
        <v>2.2059000000000002</v>
      </c>
      <c r="V52" s="38">
        <v>2.2059000000000002</v>
      </c>
      <c r="W52" s="38">
        <v>0.98839999999999995</v>
      </c>
      <c r="X52" s="38">
        <v>0</v>
      </c>
      <c r="Y52" s="52">
        <v>1.0059</v>
      </c>
      <c r="Z52" s="42">
        <v>0</v>
      </c>
    </row>
    <row r="53" spans="1:26" x14ac:dyDescent="0.25">
      <c r="A53" s="10">
        <v>63</v>
      </c>
      <c r="B53" s="10">
        <v>67012</v>
      </c>
      <c r="C53" s="10" t="s">
        <v>82</v>
      </c>
      <c r="D53" s="38">
        <v>1.33</v>
      </c>
      <c r="E53" s="38">
        <v>0.86</v>
      </c>
      <c r="F53" s="38">
        <v>0.86</v>
      </c>
      <c r="G53" s="38">
        <v>3.6999999999999998E-2</v>
      </c>
      <c r="H53" s="38">
        <v>0.96299999999999997</v>
      </c>
      <c r="I53" s="38">
        <v>2.19</v>
      </c>
      <c r="J53" s="38">
        <v>2.1779999999999999</v>
      </c>
      <c r="K53" s="38">
        <v>0.31</v>
      </c>
      <c r="L53" s="38">
        <v>0.313</v>
      </c>
      <c r="M53" s="38">
        <v>4</v>
      </c>
      <c r="N53" s="38">
        <v>5</v>
      </c>
      <c r="O53" s="38">
        <v>4.9630000000000001</v>
      </c>
      <c r="P53" s="38">
        <v>8.82</v>
      </c>
      <c r="Q53" s="38">
        <v>22.768999999999998</v>
      </c>
      <c r="R53" s="38">
        <v>11.759</v>
      </c>
      <c r="S53" s="38">
        <v>17.998000000000001</v>
      </c>
      <c r="T53" s="38">
        <v>2.2679</v>
      </c>
      <c r="U53" s="38">
        <v>2.2170999999999998</v>
      </c>
      <c r="V53" s="38">
        <v>2.2170999999999998</v>
      </c>
      <c r="W53" s="38">
        <v>0.99709999999999999</v>
      </c>
      <c r="X53" s="38">
        <v>25.898</v>
      </c>
      <c r="Y53" s="52">
        <v>1.0254000000000001</v>
      </c>
      <c r="Z53" s="42">
        <v>1</v>
      </c>
    </row>
    <row r="54" spans="1:26" x14ac:dyDescent="0.25">
      <c r="A54" s="10">
        <v>64</v>
      </c>
      <c r="B54" s="10">
        <v>67013</v>
      </c>
      <c r="C54" s="10" t="s">
        <v>83</v>
      </c>
      <c r="D54" s="38">
        <v>1.33</v>
      </c>
      <c r="E54" s="38">
        <v>0.86</v>
      </c>
      <c r="F54" s="38">
        <v>0.86</v>
      </c>
      <c r="G54" s="38">
        <v>3.6999999999999998E-2</v>
      </c>
      <c r="H54" s="38">
        <v>0.96299999999999997</v>
      </c>
      <c r="I54" s="38">
        <v>2.19</v>
      </c>
      <c r="J54" s="38">
        <v>2.1779999999999999</v>
      </c>
      <c r="K54" s="38">
        <v>0.31</v>
      </c>
      <c r="L54" s="38">
        <v>0.313</v>
      </c>
      <c r="M54" s="38">
        <v>4</v>
      </c>
      <c r="N54" s="38">
        <v>5</v>
      </c>
      <c r="O54" s="38">
        <v>4.9630000000000001</v>
      </c>
      <c r="P54" s="38">
        <v>8.8089999999999993</v>
      </c>
      <c r="Q54" s="38">
        <v>22.928999999999998</v>
      </c>
      <c r="R54" s="38">
        <v>11.782999999999999</v>
      </c>
      <c r="S54" s="38">
        <v>18.530999999999999</v>
      </c>
      <c r="T54" s="38">
        <v>2.3083999999999998</v>
      </c>
      <c r="U54" s="38">
        <v>2.2290000000000001</v>
      </c>
      <c r="V54" s="38">
        <v>2.2290000000000001</v>
      </c>
      <c r="W54" s="38">
        <v>1.012</v>
      </c>
      <c r="X54" s="38">
        <v>33.887999999999998</v>
      </c>
      <c r="Y54" s="52">
        <v>0.96679999999999999</v>
      </c>
      <c r="Z54" s="42">
        <v>1</v>
      </c>
    </row>
    <row r="55" spans="1:26" x14ac:dyDescent="0.25">
      <c r="A55" s="10">
        <v>65</v>
      </c>
      <c r="B55" s="10">
        <v>67014</v>
      </c>
      <c r="C55" s="10" t="s">
        <v>84</v>
      </c>
      <c r="D55" s="38">
        <v>1.33</v>
      </c>
      <c r="E55" s="38">
        <v>0.86</v>
      </c>
      <c r="F55" s="38">
        <v>0.86</v>
      </c>
      <c r="G55" s="38">
        <v>3.6999999999999998E-2</v>
      </c>
      <c r="H55" s="38">
        <v>0.96299999999999997</v>
      </c>
      <c r="I55" s="38">
        <v>2.19</v>
      </c>
      <c r="J55" s="38">
        <v>2.1779999999999999</v>
      </c>
      <c r="K55" s="38">
        <v>0.31</v>
      </c>
      <c r="L55" s="38">
        <v>0.313</v>
      </c>
      <c r="M55" s="38">
        <v>4</v>
      </c>
      <c r="N55" s="38">
        <v>5</v>
      </c>
      <c r="O55" s="38">
        <v>4.9630000000000001</v>
      </c>
      <c r="P55" s="38">
        <v>8.7970000000000006</v>
      </c>
      <c r="Q55" s="38">
        <v>23.016999999999999</v>
      </c>
      <c r="R55" s="38">
        <v>11.749000000000001</v>
      </c>
      <c r="S55" s="38">
        <v>18.913</v>
      </c>
      <c r="T55" s="38">
        <v>2.3399000000000001</v>
      </c>
      <c r="U55" s="38">
        <v>2.2395999999999998</v>
      </c>
      <c r="V55" s="38">
        <v>2.2395999999999998</v>
      </c>
      <c r="W55" s="38">
        <v>1.0226</v>
      </c>
      <c r="X55" s="38">
        <v>39.283000000000001</v>
      </c>
      <c r="Y55" s="52">
        <v>0.91800000000000004</v>
      </c>
      <c r="Z55" s="42">
        <v>1</v>
      </c>
    </row>
    <row r="56" spans="1:26" x14ac:dyDescent="0.25">
      <c r="A56" s="10">
        <v>66</v>
      </c>
      <c r="B56" s="10">
        <v>67015</v>
      </c>
      <c r="C56" s="10" t="s">
        <v>85</v>
      </c>
      <c r="D56" s="38">
        <v>1.33</v>
      </c>
      <c r="E56" s="38">
        <v>0.86</v>
      </c>
      <c r="F56" s="38">
        <v>0.86</v>
      </c>
      <c r="G56" s="38">
        <v>3.6999999999999998E-2</v>
      </c>
      <c r="H56" s="38">
        <v>0.96299999999999997</v>
      </c>
      <c r="I56" s="38">
        <v>2.19</v>
      </c>
      <c r="J56" s="38">
        <v>2.1779999999999999</v>
      </c>
      <c r="K56" s="38">
        <v>0.31</v>
      </c>
      <c r="L56" s="38">
        <v>0.313</v>
      </c>
      <c r="M56" s="38">
        <v>4</v>
      </c>
      <c r="N56" s="38">
        <v>5</v>
      </c>
      <c r="O56" s="38">
        <v>4.9630000000000001</v>
      </c>
      <c r="P56" s="38">
        <v>8.7889999999999997</v>
      </c>
      <c r="Q56" s="38">
        <v>23.116</v>
      </c>
      <c r="R56" s="38">
        <v>11.757</v>
      </c>
      <c r="S56" s="38">
        <v>19.286999999999999</v>
      </c>
      <c r="T56" s="38">
        <v>2.3662000000000001</v>
      </c>
      <c r="U56" s="38">
        <v>2.2486000000000002</v>
      </c>
      <c r="V56" s="38">
        <v>2.2486000000000002</v>
      </c>
      <c r="W56" s="38">
        <v>1.0310999999999999</v>
      </c>
      <c r="X56" s="38">
        <v>26.981999999999999</v>
      </c>
      <c r="Y56" s="52">
        <v>0.87890000000000001</v>
      </c>
      <c r="Z56" s="42">
        <v>1</v>
      </c>
    </row>
    <row r="57" spans="1:26" x14ac:dyDescent="0.25">
      <c r="A57" s="10">
        <v>67</v>
      </c>
      <c r="B57" s="10">
        <v>71326</v>
      </c>
      <c r="C57" s="10" t="s">
        <v>86</v>
      </c>
      <c r="D57" s="38">
        <v>1.6</v>
      </c>
      <c r="E57" s="38">
        <v>0.82</v>
      </c>
      <c r="F57" s="38">
        <v>0.82</v>
      </c>
      <c r="G57" s="38">
        <v>1</v>
      </c>
      <c r="H57" s="38">
        <v>0</v>
      </c>
      <c r="I57" s="38">
        <v>0</v>
      </c>
      <c r="J57" s="38">
        <v>2.19</v>
      </c>
      <c r="K57" s="38">
        <v>0</v>
      </c>
      <c r="L57" s="38">
        <v>0.31</v>
      </c>
      <c r="M57" s="38">
        <v>5</v>
      </c>
      <c r="N57" s="38">
        <v>0</v>
      </c>
      <c r="O57" s="38">
        <v>5</v>
      </c>
      <c r="P57" s="38">
        <v>8.7360000000000007</v>
      </c>
      <c r="Q57" s="38">
        <v>22.093</v>
      </c>
      <c r="R57" s="38">
        <v>10.781000000000001</v>
      </c>
      <c r="S57" s="38">
        <v>17.338999999999999</v>
      </c>
      <c r="T57" s="38">
        <v>2.2299000000000002</v>
      </c>
      <c r="U57" s="38">
        <v>2.1728999999999998</v>
      </c>
      <c r="V57" s="38">
        <v>2.1728999999999998</v>
      </c>
      <c r="W57" s="38">
        <v>0.95540000000000003</v>
      </c>
      <c r="X57" s="38">
        <v>0</v>
      </c>
      <c r="Y57" s="52">
        <v>1.1523000000000001</v>
      </c>
      <c r="Z57" s="42">
        <v>0</v>
      </c>
    </row>
    <row r="58" spans="1:26" x14ac:dyDescent="0.25">
      <c r="A58" s="10">
        <v>68</v>
      </c>
      <c r="B58" s="10">
        <v>72201</v>
      </c>
      <c r="C58" s="10" t="s">
        <v>87</v>
      </c>
      <c r="D58" s="38">
        <v>1.7370000000000001</v>
      </c>
      <c r="E58" s="38">
        <v>0.745</v>
      </c>
      <c r="F58" s="38">
        <v>0.78700000000000003</v>
      </c>
      <c r="G58" s="38">
        <v>1</v>
      </c>
      <c r="H58" s="38">
        <v>0</v>
      </c>
      <c r="I58" s="38">
        <v>0</v>
      </c>
      <c r="J58" s="38">
        <v>2.19</v>
      </c>
      <c r="K58" s="38">
        <v>0</v>
      </c>
      <c r="L58" s="38">
        <v>0.31</v>
      </c>
      <c r="M58" s="38">
        <v>5</v>
      </c>
      <c r="N58" s="38">
        <v>0</v>
      </c>
      <c r="O58" s="38">
        <v>5</v>
      </c>
      <c r="P58" s="38">
        <v>8.5299999999999994</v>
      </c>
      <c r="Q58" s="38">
        <v>22.105</v>
      </c>
      <c r="R58" s="38">
        <v>10.250999999999999</v>
      </c>
      <c r="S58" s="38">
        <v>15.845000000000001</v>
      </c>
      <c r="T58" s="38">
        <v>2.2132000000000001</v>
      </c>
      <c r="U58" s="38">
        <v>2.1164000000000001</v>
      </c>
      <c r="V58" s="38">
        <v>2.1164000000000001</v>
      </c>
      <c r="W58" s="38">
        <v>0.89900000000000002</v>
      </c>
      <c r="X58" s="38">
        <v>0</v>
      </c>
      <c r="Y58" s="52">
        <v>1.4745999999999999</v>
      </c>
      <c r="Z58" s="42">
        <v>0</v>
      </c>
    </row>
    <row r="59" spans="1:26" x14ac:dyDescent="0.25">
      <c r="A59" s="10">
        <v>69</v>
      </c>
      <c r="B59" s="10">
        <v>72217</v>
      </c>
      <c r="C59" s="10" t="s">
        <v>88</v>
      </c>
      <c r="D59" s="38">
        <v>1.96</v>
      </c>
      <c r="E59" s="38">
        <v>0.83</v>
      </c>
      <c r="F59" s="38">
        <v>0.83</v>
      </c>
      <c r="G59" s="38">
        <v>1</v>
      </c>
      <c r="H59" s="38">
        <v>0</v>
      </c>
      <c r="I59" s="38">
        <v>0</v>
      </c>
      <c r="J59" s="38">
        <v>2.19</v>
      </c>
      <c r="K59" s="38">
        <v>0</v>
      </c>
      <c r="L59" s="38">
        <v>0.31</v>
      </c>
      <c r="M59" s="38">
        <v>5</v>
      </c>
      <c r="N59" s="38">
        <v>0</v>
      </c>
      <c r="O59" s="38">
        <v>5</v>
      </c>
      <c r="P59" s="38">
        <v>8.57</v>
      </c>
      <c r="Q59" s="38">
        <v>22.617000000000001</v>
      </c>
      <c r="R59" s="38">
        <v>10.693</v>
      </c>
      <c r="S59" s="38">
        <v>16.922999999999998</v>
      </c>
      <c r="T59" s="38">
        <v>2.2892000000000001</v>
      </c>
      <c r="U59" s="38">
        <v>2.1633</v>
      </c>
      <c r="V59" s="38">
        <v>2.1633</v>
      </c>
      <c r="W59" s="38">
        <v>0.94589999999999996</v>
      </c>
      <c r="X59" s="38">
        <v>0</v>
      </c>
      <c r="Y59" s="52">
        <v>1.2695000000000001</v>
      </c>
      <c r="Z59" s="42">
        <v>0</v>
      </c>
    </row>
    <row r="60" spans="1:26" x14ac:dyDescent="0.25">
      <c r="A60" s="10">
        <v>70</v>
      </c>
      <c r="B60" s="10">
        <v>72218</v>
      </c>
      <c r="C60" s="10" t="s">
        <v>88</v>
      </c>
      <c r="D60" s="38">
        <v>1.96</v>
      </c>
      <c r="E60" s="38">
        <v>0.83</v>
      </c>
      <c r="F60" s="38">
        <v>0.83</v>
      </c>
      <c r="G60" s="38">
        <v>1</v>
      </c>
      <c r="H60" s="38">
        <v>0</v>
      </c>
      <c r="I60" s="38">
        <v>0</v>
      </c>
      <c r="J60" s="38">
        <v>2.19</v>
      </c>
      <c r="K60" s="38">
        <v>0</v>
      </c>
      <c r="L60" s="38">
        <v>0.31</v>
      </c>
      <c r="M60" s="38">
        <v>5</v>
      </c>
      <c r="N60" s="38">
        <v>0</v>
      </c>
      <c r="O60" s="38">
        <v>5</v>
      </c>
      <c r="P60" s="38">
        <v>8.5660000000000007</v>
      </c>
      <c r="Q60" s="38">
        <v>22.69</v>
      </c>
      <c r="R60" s="38">
        <v>8.6720000000000006</v>
      </c>
      <c r="S60" s="38">
        <v>17.222999999999999</v>
      </c>
      <c r="T60" s="38">
        <v>2.3107000000000002</v>
      </c>
      <c r="U60" s="38">
        <v>2.3477000000000001</v>
      </c>
      <c r="V60" s="38">
        <v>2.3107000000000002</v>
      </c>
      <c r="W60" s="38">
        <v>1.0907</v>
      </c>
      <c r="X60" s="38">
        <v>0</v>
      </c>
      <c r="Y60" s="52">
        <v>0.90820000000000001</v>
      </c>
      <c r="Z60" s="42">
        <v>0</v>
      </c>
    </row>
    <row r="61" spans="1:26" x14ac:dyDescent="0.25">
      <c r="A61" s="10">
        <v>71</v>
      </c>
      <c r="B61" s="10">
        <v>79342</v>
      </c>
      <c r="C61" s="10" t="s">
        <v>89</v>
      </c>
      <c r="D61" s="38">
        <v>1.46</v>
      </c>
      <c r="E61" s="38">
        <v>0.86</v>
      </c>
      <c r="F61" s="38">
        <v>0.84</v>
      </c>
      <c r="G61" s="38">
        <v>1</v>
      </c>
      <c r="H61" s="38">
        <v>0</v>
      </c>
      <c r="I61" s="38">
        <v>0</v>
      </c>
      <c r="J61" s="38">
        <v>2.19</v>
      </c>
      <c r="K61" s="38">
        <v>0</v>
      </c>
      <c r="L61" s="38">
        <v>0.31</v>
      </c>
      <c r="M61" s="38">
        <v>5</v>
      </c>
      <c r="N61" s="38">
        <v>0</v>
      </c>
      <c r="O61" s="38">
        <v>5</v>
      </c>
      <c r="P61" s="38">
        <v>8.7759999999999998</v>
      </c>
      <c r="Q61" s="38">
        <v>22.43</v>
      </c>
      <c r="R61" s="38">
        <v>11.134</v>
      </c>
      <c r="S61" s="38">
        <v>17.956</v>
      </c>
      <c r="T61" s="38">
        <v>2.2593000000000001</v>
      </c>
      <c r="U61" s="38">
        <v>2.1949999999999998</v>
      </c>
      <c r="V61" s="38">
        <v>2.1949999999999998</v>
      </c>
      <c r="W61" s="38">
        <v>0.97740000000000005</v>
      </c>
      <c r="X61" s="38">
        <v>0</v>
      </c>
      <c r="Y61" s="52">
        <v>1.0840000000000001</v>
      </c>
      <c r="Z61" s="42">
        <v>0</v>
      </c>
    </row>
    <row r="62" spans="1:26" x14ac:dyDescent="0.25">
      <c r="A62" s="10">
        <v>74</v>
      </c>
      <c r="B62" s="10">
        <v>84035</v>
      </c>
      <c r="C62" s="10" t="s">
        <v>92</v>
      </c>
      <c r="D62" s="38">
        <v>1.36</v>
      </c>
      <c r="E62" s="38">
        <v>0.88500000000000001</v>
      </c>
      <c r="F62" s="38">
        <v>0.88500000000000001</v>
      </c>
      <c r="G62" s="38">
        <v>1</v>
      </c>
      <c r="H62" s="38">
        <v>0</v>
      </c>
      <c r="I62" s="38">
        <v>0</v>
      </c>
      <c r="J62" s="38">
        <v>2.19</v>
      </c>
      <c r="K62" s="38">
        <v>0</v>
      </c>
      <c r="L62" s="38">
        <v>0.31</v>
      </c>
      <c r="M62" s="38">
        <v>5</v>
      </c>
      <c r="N62" s="38">
        <v>0</v>
      </c>
      <c r="O62" s="38">
        <v>5</v>
      </c>
      <c r="P62" s="38">
        <v>8.9269999999999996</v>
      </c>
      <c r="Q62" s="38">
        <v>22.367000000000001</v>
      </c>
      <c r="R62" s="38">
        <v>11.976000000000001</v>
      </c>
      <c r="S62" s="38">
        <v>18.774000000000001</v>
      </c>
      <c r="T62" s="38">
        <v>2.2909999999999999</v>
      </c>
      <c r="U62" s="38">
        <v>2.2160000000000002</v>
      </c>
      <c r="V62" s="38">
        <v>2.2160000000000002</v>
      </c>
      <c r="W62" s="38">
        <v>0.99839999999999995</v>
      </c>
      <c r="X62" s="38">
        <v>0</v>
      </c>
      <c r="Y62" s="52">
        <v>0.94730000000000003</v>
      </c>
      <c r="Z62" s="42">
        <v>0</v>
      </c>
    </row>
    <row r="63" spans="1:26" x14ac:dyDescent="0.25">
      <c r="A63" s="10">
        <v>75</v>
      </c>
      <c r="B63" s="10">
        <v>84036</v>
      </c>
      <c r="C63" s="10" t="s">
        <v>92</v>
      </c>
      <c r="D63" s="38">
        <v>1.36</v>
      </c>
      <c r="E63" s="38">
        <v>0.88500000000000001</v>
      </c>
      <c r="F63" s="38">
        <v>0.88500000000000001</v>
      </c>
      <c r="G63" s="38">
        <v>1</v>
      </c>
      <c r="H63" s="38">
        <v>0</v>
      </c>
      <c r="I63" s="38">
        <v>0</v>
      </c>
      <c r="J63" s="38">
        <v>2.19</v>
      </c>
      <c r="K63" s="38">
        <v>0</v>
      </c>
      <c r="L63" s="38">
        <v>0.31</v>
      </c>
      <c r="M63" s="38">
        <v>5</v>
      </c>
      <c r="N63" s="38">
        <v>0</v>
      </c>
      <c r="O63" s="38">
        <v>5</v>
      </c>
      <c r="P63" s="38">
        <v>8.9269999999999996</v>
      </c>
      <c r="Q63" s="38">
        <v>22.548999999999999</v>
      </c>
      <c r="R63" s="38">
        <v>12.095000000000001</v>
      </c>
      <c r="S63" s="38">
        <v>19.488</v>
      </c>
      <c r="T63" s="38">
        <v>2.3361000000000001</v>
      </c>
      <c r="U63" s="38">
        <v>2.2294999999999998</v>
      </c>
      <c r="V63" s="38">
        <v>2.2294999999999998</v>
      </c>
      <c r="W63" s="38">
        <v>1.012</v>
      </c>
      <c r="X63" s="38">
        <v>0</v>
      </c>
      <c r="Y63" s="52">
        <v>0.86909999999999998</v>
      </c>
      <c r="Z63" s="42">
        <v>0</v>
      </c>
    </row>
    <row r="64" spans="1:26" x14ac:dyDescent="0.25">
      <c r="A64" s="10">
        <v>76</v>
      </c>
      <c r="B64" s="10">
        <v>89991</v>
      </c>
      <c r="C64" s="10" t="s">
        <v>93</v>
      </c>
      <c r="D64" s="38">
        <v>1.83</v>
      </c>
      <c r="E64" s="38">
        <v>0.73499999999999999</v>
      </c>
      <c r="F64" s="38">
        <v>0.73499999999999999</v>
      </c>
      <c r="G64" s="38">
        <v>1</v>
      </c>
      <c r="H64" s="38">
        <v>0</v>
      </c>
      <c r="I64" s="38">
        <v>0</v>
      </c>
      <c r="J64" s="38">
        <v>2.19</v>
      </c>
      <c r="K64" s="38">
        <v>0</v>
      </c>
      <c r="L64" s="38">
        <v>0.31</v>
      </c>
      <c r="M64" s="38">
        <v>5</v>
      </c>
      <c r="N64" s="38">
        <v>0</v>
      </c>
      <c r="O64" s="38">
        <v>5</v>
      </c>
      <c r="P64" s="38">
        <v>8.7270000000000003</v>
      </c>
      <c r="Q64" s="38">
        <v>21.808</v>
      </c>
      <c r="R64" s="38">
        <v>10.590999999999999</v>
      </c>
      <c r="S64" s="38">
        <v>16.734999999999999</v>
      </c>
      <c r="T64" s="38">
        <v>2.2149000000000001</v>
      </c>
      <c r="U64" s="38">
        <v>2.1570999999999998</v>
      </c>
      <c r="V64" s="38">
        <v>2.1570999999999998</v>
      </c>
      <c r="W64" s="38">
        <v>0.92479999999999996</v>
      </c>
      <c r="X64" s="38">
        <v>0</v>
      </c>
      <c r="Y64" s="52">
        <v>1.2109000000000001</v>
      </c>
      <c r="Z64" s="42">
        <v>0</v>
      </c>
    </row>
    <row r="65" spans="1:27" x14ac:dyDescent="0.25">
      <c r="A65" s="10">
        <v>77</v>
      </c>
      <c r="B65" s="10">
        <v>94033</v>
      </c>
      <c r="C65" s="10" t="s">
        <v>94</v>
      </c>
      <c r="D65" s="38">
        <v>1.54</v>
      </c>
      <c r="E65" s="38">
        <v>0.745</v>
      </c>
      <c r="F65" s="38">
        <v>0.745</v>
      </c>
      <c r="G65" s="38">
        <v>0.9</v>
      </c>
      <c r="H65" s="38">
        <v>0.1</v>
      </c>
      <c r="I65" s="38">
        <v>2.1800000000000002</v>
      </c>
      <c r="J65" s="38">
        <v>2.1890000000000001</v>
      </c>
      <c r="K65" s="38">
        <v>0.47499999999999998</v>
      </c>
      <c r="L65" s="38">
        <v>0.32700000000000001</v>
      </c>
      <c r="M65" s="38">
        <v>5</v>
      </c>
      <c r="N65" s="38">
        <v>5</v>
      </c>
      <c r="O65" s="38">
        <v>5</v>
      </c>
      <c r="P65" s="38">
        <v>8.5</v>
      </c>
      <c r="Q65" s="38">
        <v>21.76</v>
      </c>
      <c r="R65" s="38">
        <v>9.5090000000000003</v>
      </c>
      <c r="S65" s="38">
        <v>15.41</v>
      </c>
      <c r="T65" s="38">
        <v>2.1852</v>
      </c>
      <c r="U65" s="38">
        <v>2.109</v>
      </c>
      <c r="V65" s="38">
        <v>2.109</v>
      </c>
      <c r="W65" s="38">
        <v>0.89159999999999995</v>
      </c>
      <c r="X65" s="38">
        <v>0</v>
      </c>
      <c r="Y65" s="52">
        <v>1.4745999999999999</v>
      </c>
      <c r="Z65" s="42">
        <v>0</v>
      </c>
    </row>
    <row r="66" spans="1:27" x14ac:dyDescent="0.25">
      <c r="A66" s="10">
        <v>78</v>
      </c>
      <c r="B66" s="10">
        <v>9546</v>
      </c>
      <c r="C66" s="10" t="s">
        <v>44</v>
      </c>
      <c r="D66" s="38">
        <v>1.33</v>
      </c>
      <c r="E66" s="38">
        <v>0.86</v>
      </c>
      <c r="F66" s="38">
        <v>0.86</v>
      </c>
      <c r="G66" s="38">
        <v>1</v>
      </c>
      <c r="H66" s="38">
        <v>0</v>
      </c>
      <c r="I66" s="38">
        <v>0</v>
      </c>
      <c r="J66" s="38">
        <v>2.19</v>
      </c>
      <c r="K66" s="38">
        <v>0</v>
      </c>
      <c r="L66" s="38">
        <v>0.31</v>
      </c>
      <c r="M66" s="38">
        <v>5</v>
      </c>
      <c r="N66" s="38">
        <v>0</v>
      </c>
      <c r="O66" s="38">
        <v>5</v>
      </c>
      <c r="P66" s="38">
        <v>8.8040000000000003</v>
      </c>
      <c r="Q66" s="38">
        <v>22.759</v>
      </c>
      <c r="R66" s="38">
        <v>11.597</v>
      </c>
      <c r="S66" s="38">
        <v>17.318999999999999</v>
      </c>
      <c r="T66" s="38">
        <v>2.2473000000000001</v>
      </c>
      <c r="U66" s="38">
        <v>2.2067999999999999</v>
      </c>
      <c r="V66" s="38">
        <v>2.2067999999999999</v>
      </c>
      <c r="W66" s="38">
        <v>0.98929999999999996</v>
      </c>
      <c r="X66" s="38">
        <v>0</v>
      </c>
      <c r="Y66" s="52">
        <v>1.0938000000000001</v>
      </c>
      <c r="Z66" s="42">
        <v>0</v>
      </c>
    </row>
    <row r="67" spans="1:27" x14ac:dyDescent="0.25">
      <c r="A67" s="10">
        <v>79</v>
      </c>
      <c r="B67" s="10">
        <v>97956</v>
      </c>
      <c r="C67" s="10" t="s">
        <v>95</v>
      </c>
      <c r="D67" s="38">
        <v>1.33</v>
      </c>
      <c r="E67" s="38">
        <v>0.86</v>
      </c>
      <c r="F67" s="38">
        <v>0.86</v>
      </c>
      <c r="G67" s="38">
        <v>1</v>
      </c>
      <c r="H67" s="38">
        <v>0</v>
      </c>
      <c r="I67" s="38">
        <v>0</v>
      </c>
      <c r="J67" s="38">
        <v>2.1800000000000002</v>
      </c>
      <c r="K67" s="38">
        <v>0</v>
      </c>
      <c r="L67" s="38">
        <v>0.47499999999999998</v>
      </c>
      <c r="M67" s="38">
        <v>5</v>
      </c>
      <c r="N67" s="38">
        <v>0</v>
      </c>
      <c r="O67" s="38">
        <v>5</v>
      </c>
      <c r="P67" s="38">
        <v>9.1519999999999992</v>
      </c>
      <c r="Q67" s="38">
        <v>23.11</v>
      </c>
      <c r="R67" s="38">
        <v>11.917999999999999</v>
      </c>
      <c r="S67" s="38">
        <v>17.024000000000001</v>
      </c>
      <c r="T67" s="38">
        <v>2.2094999999999998</v>
      </c>
      <c r="U67" s="38">
        <v>2.2185000000000001</v>
      </c>
      <c r="V67" s="38">
        <v>2.2094999999999998</v>
      </c>
      <c r="W67" s="38">
        <v>0.98950000000000005</v>
      </c>
      <c r="X67" s="38">
        <v>0</v>
      </c>
      <c r="Y67" s="52">
        <v>1.0938000000000001</v>
      </c>
      <c r="Z67" s="42">
        <v>0</v>
      </c>
    </row>
    <row r="68" spans="1:27" x14ac:dyDescent="0.25">
      <c r="A68" s="10">
        <v>80</v>
      </c>
      <c r="B68" s="10">
        <v>98158</v>
      </c>
      <c r="C68" s="10" t="s">
        <v>96</v>
      </c>
      <c r="D68" s="38">
        <v>1.679</v>
      </c>
      <c r="E68" s="38">
        <v>0.745</v>
      </c>
      <c r="F68" s="38">
        <v>0.74</v>
      </c>
      <c r="G68" s="38">
        <v>1</v>
      </c>
      <c r="H68" s="38">
        <v>0</v>
      </c>
      <c r="I68" s="38">
        <v>0</v>
      </c>
      <c r="J68" s="38">
        <v>2.19</v>
      </c>
      <c r="K68" s="38">
        <v>0</v>
      </c>
      <c r="L68" s="38">
        <v>0.31</v>
      </c>
      <c r="M68" s="38">
        <v>5</v>
      </c>
      <c r="N68" s="38">
        <v>0</v>
      </c>
      <c r="O68" s="38">
        <v>5</v>
      </c>
      <c r="P68" s="38">
        <v>8.6029999999999998</v>
      </c>
      <c r="Q68" s="38">
        <v>21.713000000000001</v>
      </c>
      <c r="R68" s="38">
        <v>10.018000000000001</v>
      </c>
      <c r="S68" s="38">
        <v>15.798</v>
      </c>
      <c r="T68" s="38">
        <v>2.1810999999999998</v>
      </c>
      <c r="U68" s="38">
        <v>2.13</v>
      </c>
      <c r="V68" s="38">
        <v>2.13</v>
      </c>
      <c r="W68" s="38">
        <v>0.8972</v>
      </c>
      <c r="X68" s="38">
        <v>0</v>
      </c>
      <c r="Y68" s="52">
        <v>1.3573999999999999</v>
      </c>
      <c r="Z68" s="42">
        <v>0</v>
      </c>
    </row>
    <row r="69" spans="1:27" x14ac:dyDescent="0.25">
      <c r="A69" s="10">
        <v>81</v>
      </c>
      <c r="B69" s="10">
        <v>98159</v>
      </c>
      <c r="C69" s="10" t="s">
        <v>97</v>
      </c>
      <c r="D69" s="38">
        <v>1.599</v>
      </c>
      <c r="E69" s="38">
        <v>0.745</v>
      </c>
      <c r="F69" s="38">
        <v>0.75</v>
      </c>
      <c r="G69" s="38">
        <v>1</v>
      </c>
      <c r="H69" s="38">
        <v>0</v>
      </c>
      <c r="I69" s="38">
        <v>0</v>
      </c>
      <c r="J69" s="38">
        <v>2.19</v>
      </c>
      <c r="K69" s="38">
        <v>0</v>
      </c>
      <c r="L69" s="38">
        <v>0.31</v>
      </c>
      <c r="M69" s="38">
        <v>5</v>
      </c>
      <c r="N69" s="38">
        <v>0</v>
      </c>
      <c r="O69" s="38">
        <v>5</v>
      </c>
      <c r="P69" s="38">
        <v>8.5630000000000006</v>
      </c>
      <c r="Q69" s="38">
        <v>21.684000000000001</v>
      </c>
      <c r="R69" s="38">
        <v>9.6920000000000002</v>
      </c>
      <c r="S69" s="38">
        <v>15.712</v>
      </c>
      <c r="T69" s="38">
        <v>2.1953</v>
      </c>
      <c r="U69" s="38">
        <v>2.1276999999999999</v>
      </c>
      <c r="V69" s="38">
        <v>2.1276999999999999</v>
      </c>
      <c r="W69" s="38">
        <v>0.89559999999999995</v>
      </c>
      <c r="X69" s="38">
        <v>0</v>
      </c>
      <c r="Y69" s="52">
        <v>1.3672</v>
      </c>
      <c r="Z69" s="42">
        <v>0</v>
      </c>
    </row>
    <row r="70" spans="1:27" x14ac:dyDescent="0.25">
      <c r="A70" s="10">
        <v>82</v>
      </c>
      <c r="B70" s="10">
        <v>163206</v>
      </c>
      <c r="C70" s="10" t="s">
        <v>98</v>
      </c>
      <c r="D70" s="38">
        <v>1.33</v>
      </c>
      <c r="E70" s="38">
        <v>0.86</v>
      </c>
      <c r="F70" s="38">
        <v>0.86</v>
      </c>
      <c r="G70" s="38">
        <v>0.96799999999999997</v>
      </c>
      <c r="H70" s="38">
        <v>3.2000000000000001E-2</v>
      </c>
      <c r="I70" s="38">
        <v>2.16</v>
      </c>
      <c r="J70" s="38">
        <v>2.1890000000000001</v>
      </c>
      <c r="K70" s="38">
        <v>0.55000000000000004</v>
      </c>
      <c r="L70" s="38">
        <v>0.318</v>
      </c>
      <c r="M70" s="38">
        <v>5</v>
      </c>
      <c r="N70" s="38">
        <v>6</v>
      </c>
      <c r="O70" s="38">
        <v>5.032</v>
      </c>
      <c r="P70" s="38">
        <v>8.7929999999999993</v>
      </c>
      <c r="Q70" s="38">
        <v>22.75</v>
      </c>
      <c r="R70" s="38">
        <v>11.816000000000001</v>
      </c>
      <c r="S70" s="38">
        <v>17.786999999999999</v>
      </c>
      <c r="T70" s="38">
        <v>2.1962000000000002</v>
      </c>
      <c r="U70" s="38">
        <v>2.2671999999999999</v>
      </c>
      <c r="V70" s="38">
        <v>2.1962000000000002</v>
      </c>
      <c r="W70" s="38">
        <v>0.97870000000000001</v>
      </c>
      <c r="X70" s="38">
        <v>0</v>
      </c>
      <c r="Y70" s="52">
        <v>1.1034999999999999</v>
      </c>
      <c r="Z70" s="42">
        <v>0</v>
      </c>
    </row>
    <row r="71" spans="1:27" x14ac:dyDescent="0.25">
      <c r="A71" s="10">
        <v>83</v>
      </c>
      <c r="B71" s="10">
        <v>230818</v>
      </c>
      <c r="C71" s="10" t="s">
        <v>99</v>
      </c>
      <c r="D71" s="38">
        <v>1.645</v>
      </c>
      <c r="E71" s="38">
        <v>0.78</v>
      </c>
      <c r="F71" s="38">
        <v>0.76800000000000002</v>
      </c>
      <c r="G71" s="38">
        <v>1</v>
      </c>
      <c r="H71" s="38">
        <v>0</v>
      </c>
      <c r="I71" s="38">
        <v>0</v>
      </c>
      <c r="J71" s="38">
        <v>2.19</v>
      </c>
      <c r="K71" s="38">
        <v>0</v>
      </c>
      <c r="L71" s="38">
        <v>0.31</v>
      </c>
      <c r="M71" s="38">
        <v>5</v>
      </c>
      <c r="N71" s="38">
        <v>0</v>
      </c>
      <c r="O71" s="38">
        <v>5</v>
      </c>
      <c r="P71" s="38">
        <v>8.69</v>
      </c>
      <c r="Q71" s="38">
        <v>21.728100000000001</v>
      </c>
      <c r="R71" s="38">
        <v>10.083</v>
      </c>
      <c r="S71" s="38">
        <v>16.388999999999999</v>
      </c>
      <c r="T71" s="38">
        <v>2.1229</v>
      </c>
      <c r="U71" s="38">
        <v>2.2023000000000001</v>
      </c>
      <c r="V71" s="38">
        <v>2.1229</v>
      </c>
      <c r="W71" s="38">
        <v>0.89080000000000004</v>
      </c>
      <c r="X71" s="38">
        <v>0</v>
      </c>
      <c r="Y71" s="52">
        <v>1.3281000000000001</v>
      </c>
      <c r="Z71" s="42">
        <v>0</v>
      </c>
    </row>
    <row r="72" spans="1:27" x14ac:dyDescent="0.25">
      <c r="D72" s="33">
        <f>AVERAGE(D3:D71)</f>
        <v>1.5467536231884049</v>
      </c>
      <c r="E72" s="33">
        <f t="shared" ref="E72:Y72" si="0">AVERAGE(E3:E71)</f>
        <v>0.79494202898550692</v>
      </c>
      <c r="F72" s="33">
        <f t="shared" si="0"/>
        <v>0.80244927536231858</v>
      </c>
      <c r="G72" s="33">
        <f t="shared" si="0"/>
        <v>0.92457971014492746</v>
      </c>
      <c r="H72" s="33">
        <f t="shared" si="0"/>
        <v>7.5420289855072459E-2</v>
      </c>
      <c r="I72" s="33">
        <f t="shared" si="0"/>
        <v>0.27681159420289853</v>
      </c>
      <c r="J72" s="33">
        <f t="shared" si="0"/>
        <v>2.1643478260869555</v>
      </c>
      <c r="K72" s="33">
        <f t="shared" si="0"/>
        <v>5.1376811594202897E-2</v>
      </c>
      <c r="L72" s="33">
        <f t="shared" si="0"/>
        <v>0.32740579710144913</v>
      </c>
      <c r="M72" s="33">
        <f t="shared" si="0"/>
        <v>4.8695652173913047</v>
      </c>
      <c r="N72" s="33">
        <f t="shared" si="0"/>
        <v>0.66666666666666663</v>
      </c>
      <c r="O72" s="33">
        <f t="shared" si="0"/>
        <v>4.9343623188405799</v>
      </c>
      <c r="P72" s="33">
        <f t="shared" si="0"/>
        <v>8.7491449275362303</v>
      </c>
      <c r="Q72" s="33">
        <f t="shared" si="0"/>
        <v>22.184827536231886</v>
      </c>
      <c r="R72" s="33">
        <f t="shared" si="0"/>
        <v>10.765217391304347</v>
      </c>
      <c r="S72" s="33">
        <f t="shared" si="0"/>
        <v>16.889014492753621</v>
      </c>
      <c r="T72" s="33">
        <f t="shared" si="0"/>
        <v>2.2235840579710144</v>
      </c>
      <c r="U72" s="33">
        <f t="shared" si="0"/>
        <v>2.1730536231884066</v>
      </c>
      <c r="V72" s="33">
        <f t="shared" si="0"/>
        <v>2.1656739130434781</v>
      </c>
      <c r="W72" s="33">
        <f t="shared" si="0"/>
        <v>0.94270724637681147</v>
      </c>
      <c r="X72" s="40">
        <f t="shared" si="0"/>
        <v>1.985927536231884</v>
      </c>
      <c r="Y72" s="53">
        <f t="shared" si="0"/>
        <v>1.196078260869565</v>
      </c>
    </row>
    <row r="73" spans="1:27" x14ac:dyDescent="0.25">
      <c r="X73" s="34">
        <f>_xlfn.STDEV.P(X3:X71)</f>
        <v>7.5552766671041329</v>
      </c>
      <c r="AA73" s="35"/>
    </row>
  </sheetData>
  <mergeCells count="5">
    <mergeCell ref="A1:A2"/>
    <mergeCell ref="B1:B2"/>
    <mergeCell ref="C1:C2"/>
    <mergeCell ref="Y1:Y2"/>
    <mergeCell ref="Z1:Z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1284-3934-48C2-9E63-2379ED99C338}">
  <dimension ref="A1:Z72"/>
  <sheetViews>
    <sheetView topLeftCell="D1" zoomScale="55" zoomScaleNormal="55" workbookViewId="0">
      <selection activeCell="N69" sqref="N69"/>
    </sheetView>
  </sheetViews>
  <sheetFormatPr defaultRowHeight="13.8" x14ac:dyDescent="0.25"/>
  <cols>
    <col min="1" max="1" width="5.5546875" bestFit="1" customWidth="1"/>
    <col min="2" max="2" width="10.109375" bestFit="1" customWidth="1"/>
    <col min="3" max="3" width="38.44140625" bestFit="1" customWidth="1"/>
    <col min="4" max="5" width="10.88671875" bestFit="1" customWidth="1"/>
    <col min="6" max="6" width="13.88671875" bestFit="1" customWidth="1"/>
    <col min="7" max="8" width="9.21875" bestFit="1" customWidth="1"/>
    <col min="9" max="9" width="7.6640625" bestFit="1" customWidth="1"/>
    <col min="10" max="11" width="10.44140625" bestFit="1" customWidth="1"/>
    <col min="12" max="12" width="13.5546875" bestFit="1" customWidth="1"/>
    <col min="13" max="14" width="11.44140625" bestFit="1" customWidth="1"/>
    <col min="15" max="15" width="14.44140625" bestFit="1" customWidth="1"/>
    <col min="16" max="16" width="6.6640625" bestFit="1" customWidth="1"/>
    <col min="17" max="17" width="7.6640625" bestFit="1" customWidth="1"/>
    <col min="18" max="18" width="8.109375" bestFit="1" customWidth="1"/>
    <col min="19" max="19" width="11.109375" bestFit="1" customWidth="1"/>
    <col min="20" max="21" width="6.6640625" bestFit="1" customWidth="1"/>
    <col min="22" max="22" width="8.44140625" bestFit="1" customWidth="1"/>
    <col min="23" max="23" width="6.6640625" bestFit="1" customWidth="1"/>
    <col min="24" max="24" width="11.77734375" bestFit="1" customWidth="1"/>
    <col min="25" max="25" width="7.5546875" bestFit="1" customWidth="1"/>
    <col min="26" max="26" width="5.77734375" bestFit="1" customWidth="1"/>
  </cols>
  <sheetData>
    <row r="1" spans="1:26" x14ac:dyDescent="0.25">
      <c r="A1" s="72" t="s">
        <v>103</v>
      </c>
      <c r="B1" s="72" t="s">
        <v>104</v>
      </c>
      <c r="C1" s="72" t="s">
        <v>105</v>
      </c>
      <c r="D1" s="39">
        <v>8</v>
      </c>
      <c r="E1" s="39">
        <v>9</v>
      </c>
      <c r="F1" s="39">
        <v>11</v>
      </c>
      <c r="G1" s="39">
        <v>15</v>
      </c>
      <c r="H1" s="39">
        <v>16</v>
      </c>
      <c r="I1" s="39">
        <v>18</v>
      </c>
      <c r="J1" s="39">
        <v>19</v>
      </c>
      <c r="K1" s="39">
        <v>21</v>
      </c>
      <c r="L1" s="39">
        <v>22</v>
      </c>
      <c r="M1" s="39">
        <v>23</v>
      </c>
      <c r="N1" s="39">
        <v>24</v>
      </c>
      <c r="O1" s="39">
        <v>25</v>
      </c>
      <c r="P1" s="39">
        <v>26</v>
      </c>
      <c r="Q1" s="39">
        <v>27</v>
      </c>
      <c r="R1" s="39">
        <v>29</v>
      </c>
      <c r="S1" s="39">
        <v>31</v>
      </c>
      <c r="T1" s="39">
        <v>34</v>
      </c>
      <c r="U1" s="39">
        <v>35</v>
      </c>
      <c r="V1" s="39">
        <v>36</v>
      </c>
      <c r="W1" s="39">
        <v>37</v>
      </c>
      <c r="X1" s="39">
        <v>40</v>
      </c>
      <c r="Y1" s="72" t="s">
        <v>5</v>
      </c>
      <c r="Z1" s="72" t="s">
        <v>1</v>
      </c>
    </row>
    <row r="2" spans="1:26" x14ac:dyDescent="0.25">
      <c r="A2" s="72"/>
      <c r="B2" s="72"/>
      <c r="C2" s="72"/>
      <c r="D2" s="38" t="s">
        <v>11</v>
      </c>
      <c r="E2" s="38" t="s">
        <v>12</v>
      </c>
      <c r="F2" s="38" t="s">
        <v>13</v>
      </c>
      <c r="G2" s="38" t="s">
        <v>14</v>
      </c>
      <c r="H2" s="38" t="s">
        <v>15</v>
      </c>
      <c r="I2" s="38" t="s">
        <v>16</v>
      </c>
      <c r="J2" s="38" t="s">
        <v>17</v>
      </c>
      <c r="K2" s="38" t="s">
        <v>18</v>
      </c>
      <c r="L2" s="38" t="s">
        <v>19</v>
      </c>
      <c r="M2" s="38" t="s">
        <v>20</v>
      </c>
      <c r="N2" s="38" t="s">
        <v>21</v>
      </c>
      <c r="O2" s="38" t="s">
        <v>22</v>
      </c>
      <c r="P2" s="38" t="s">
        <v>23</v>
      </c>
      <c r="Q2" s="38" t="s">
        <v>24</v>
      </c>
      <c r="R2" s="38" t="s">
        <v>25</v>
      </c>
      <c r="S2" s="38" t="s">
        <v>26</v>
      </c>
      <c r="T2" s="38" t="s">
        <v>27</v>
      </c>
      <c r="U2" s="38" t="s">
        <v>28</v>
      </c>
      <c r="V2" s="38" t="s">
        <v>29</v>
      </c>
      <c r="W2" s="38" t="s">
        <v>30</v>
      </c>
      <c r="X2" s="38" t="s">
        <v>101</v>
      </c>
      <c r="Y2" s="72"/>
      <c r="Z2" s="72"/>
    </row>
    <row r="3" spans="1:26" x14ac:dyDescent="0.25">
      <c r="A3" s="41">
        <v>0</v>
      </c>
      <c r="B3" s="41">
        <v>108002</v>
      </c>
      <c r="C3" s="41" t="s">
        <v>31</v>
      </c>
      <c r="D3" s="38">
        <v>1.5820000000000001</v>
      </c>
      <c r="E3" s="38">
        <v>0.67500000000000004</v>
      </c>
      <c r="F3" s="38">
        <v>0.70099999999999996</v>
      </c>
      <c r="G3" s="38">
        <v>1</v>
      </c>
      <c r="H3" s="38">
        <v>0</v>
      </c>
      <c r="I3" s="38">
        <v>0</v>
      </c>
      <c r="J3" s="38">
        <v>2.19</v>
      </c>
      <c r="K3" s="38">
        <v>0</v>
      </c>
      <c r="L3" s="38">
        <v>0.31</v>
      </c>
      <c r="M3" s="38">
        <v>5</v>
      </c>
      <c r="N3" s="38">
        <v>0</v>
      </c>
      <c r="O3" s="38">
        <v>5</v>
      </c>
      <c r="P3" s="38">
        <v>8.4600000000000009</v>
      </c>
      <c r="Q3" s="38">
        <v>21.77</v>
      </c>
      <c r="R3" s="38">
        <v>9.84</v>
      </c>
      <c r="S3" s="38">
        <v>14.307</v>
      </c>
      <c r="T3" s="38">
        <v>2.1078999999999999</v>
      </c>
      <c r="U3" s="38">
        <v>2.0811999999999999</v>
      </c>
      <c r="V3" s="38">
        <v>2.0811999999999999</v>
      </c>
      <c r="W3" s="38">
        <v>0.86370000000000002</v>
      </c>
      <c r="X3" s="38">
        <v>0</v>
      </c>
      <c r="Y3" s="41">
        <v>1.6015999999999999</v>
      </c>
      <c r="Z3" s="42">
        <v>0</v>
      </c>
    </row>
    <row r="4" spans="1:26" x14ac:dyDescent="0.25">
      <c r="A4" s="41">
        <v>1</v>
      </c>
      <c r="B4" s="41">
        <v>109405</v>
      </c>
      <c r="C4" s="41" t="s">
        <v>32</v>
      </c>
      <c r="D4" s="38">
        <v>1.712</v>
      </c>
      <c r="E4" s="38">
        <v>0.755</v>
      </c>
      <c r="F4" s="38">
        <v>0.77600000000000002</v>
      </c>
      <c r="G4" s="38">
        <v>1</v>
      </c>
      <c r="H4" s="38">
        <v>0</v>
      </c>
      <c r="I4" s="38">
        <v>0</v>
      </c>
      <c r="J4" s="38">
        <v>2.19</v>
      </c>
      <c r="K4" s="38">
        <v>0</v>
      </c>
      <c r="L4" s="38">
        <v>0.31</v>
      </c>
      <c r="M4" s="38">
        <v>5</v>
      </c>
      <c r="N4" s="38">
        <v>0</v>
      </c>
      <c r="O4" s="38">
        <v>5</v>
      </c>
      <c r="P4" s="38">
        <v>8.7289999999999992</v>
      </c>
      <c r="Q4" s="38">
        <v>21.507999999999999</v>
      </c>
      <c r="R4" s="38">
        <v>10.571999999999999</v>
      </c>
      <c r="S4" s="38">
        <v>16.623999999999999</v>
      </c>
      <c r="T4" s="38">
        <v>2.1951999999999998</v>
      </c>
      <c r="U4" s="38">
        <v>2.1149</v>
      </c>
      <c r="V4" s="38">
        <v>2.1149</v>
      </c>
      <c r="W4" s="38">
        <v>0.87960000000000005</v>
      </c>
      <c r="X4" s="38">
        <v>0</v>
      </c>
      <c r="Y4" s="41">
        <v>1.3573999999999999</v>
      </c>
      <c r="Z4" s="42">
        <v>0</v>
      </c>
    </row>
    <row r="5" spans="1:26" x14ac:dyDescent="0.25">
      <c r="A5" s="41">
        <v>2</v>
      </c>
      <c r="B5" s="41">
        <v>151700</v>
      </c>
      <c r="C5" s="41" t="s">
        <v>33</v>
      </c>
      <c r="D5" s="38">
        <v>1.8939999999999999</v>
      </c>
      <c r="E5" s="38">
        <v>0.73499999999999999</v>
      </c>
      <c r="F5" s="38">
        <v>0.78300000000000003</v>
      </c>
      <c r="G5" s="38">
        <v>1</v>
      </c>
      <c r="H5" s="38">
        <v>0</v>
      </c>
      <c r="I5" s="38">
        <v>0</v>
      </c>
      <c r="J5" s="38">
        <v>2.19</v>
      </c>
      <c r="K5" s="38">
        <v>0</v>
      </c>
      <c r="L5" s="38">
        <v>0.31</v>
      </c>
      <c r="M5" s="38">
        <v>5</v>
      </c>
      <c r="N5" s="38">
        <v>0</v>
      </c>
      <c r="O5" s="38">
        <v>5</v>
      </c>
      <c r="P5" s="38">
        <v>8.6280000000000001</v>
      </c>
      <c r="Q5" s="38">
        <v>22.151</v>
      </c>
      <c r="R5" s="38">
        <v>10.505000000000001</v>
      </c>
      <c r="S5" s="38">
        <v>15.141999999999999</v>
      </c>
      <c r="T5" s="38">
        <v>2.1476000000000002</v>
      </c>
      <c r="U5" s="38">
        <v>2.1236000000000002</v>
      </c>
      <c r="V5" s="38">
        <v>2.1236000000000002</v>
      </c>
      <c r="W5" s="38">
        <v>0.89139999999999997</v>
      </c>
      <c r="X5" s="38">
        <v>0</v>
      </c>
      <c r="Y5" s="41">
        <v>1.4355</v>
      </c>
      <c r="Z5" s="42">
        <v>0</v>
      </c>
    </row>
    <row r="6" spans="1:26" x14ac:dyDescent="0.25">
      <c r="A6" s="41">
        <v>3</v>
      </c>
      <c r="B6" s="41">
        <v>154071</v>
      </c>
      <c r="C6" s="41" t="s">
        <v>34</v>
      </c>
      <c r="D6" s="38">
        <v>1.55</v>
      </c>
      <c r="E6" s="38">
        <v>0.67500000000000004</v>
      </c>
      <c r="F6" s="38">
        <v>0.73399999999999999</v>
      </c>
      <c r="G6" s="38">
        <v>1</v>
      </c>
      <c r="H6" s="38">
        <v>0</v>
      </c>
      <c r="I6" s="38">
        <v>0</v>
      </c>
      <c r="J6" s="38">
        <v>2.19</v>
      </c>
      <c r="K6" s="38">
        <v>0</v>
      </c>
      <c r="L6" s="38">
        <v>0.31</v>
      </c>
      <c r="M6" s="38">
        <v>5</v>
      </c>
      <c r="N6" s="38">
        <v>0</v>
      </c>
      <c r="O6" s="38">
        <v>5</v>
      </c>
      <c r="P6" s="38">
        <v>8.4749999999999996</v>
      </c>
      <c r="Q6" s="38">
        <v>21.768999999999998</v>
      </c>
      <c r="R6" s="38">
        <v>9.4489999999999998</v>
      </c>
      <c r="S6" s="38">
        <v>15.675000000000001</v>
      </c>
      <c r="T6" s="38">
        <v>2.2012999999999998</v>
      </c>
      <c r="U6" s="38">
        <v>2.1238999999999999</v>
      </c>
      <c r="V6" s="38">
        <v>2.1238999999999999</v>
      </c>
      <c r="W6" s="38">
        <v>0.89180000000000004</v>
      </c>
      <c r="X6" s="38">
        <v>0</v>
      </c>
      <c r="Y6" s="41">
        <v>1.3965000000000001</v>
      </c>
      <c r="Z6" s="42">
        <v>0</v>
      </c>
    </row>
    <row r="7" spans="1:26" x14ac:dyDescent="0.25">
      <c r="A7" s="41">
        <v>4</v>
      </c>
      <c r="B7" s="41">
        <v>154072</v>
      </c>
      <c r="C7" s="41" t="s">
        <v>35</v>
      </c>
      <c r="D7" s="38">
        <v>1.3129999999999999</v>
      </c>
      <c r="E7" s="38">
        <v>0.67500000000000004</v>
      </c>
      <c r="F7" s="38">
        <v>0.84199999999999997</v>
      </c>
      <c r="G7" s="38">
        <v>1</v>
      </c>
      <c r="H7" s="38">
        <v>0</v>
      </c>
      <c r="I7" s="38">
        <v>0</v>
      </c>
      <c r="J7" s="38">
        <v>2.19</v>
      </c>
      <c r="K7" s="38">
        <v>0</v>
      </c>
      <c r="L7" s="38">
        <v>0.31</v>
      </c>
      <c r="M7" s="38">
        <v>5</v>
      </c>
      <c r="N7" s="38">
        <v>0</v>
      </c>
      <c r="O7" s="38">
        <v>5</v>
      </c>
      <c r="P7" s="38">
        <v>8.766</v>
      </c>
      <c r="Q7" s="38">
        <v>22.702999999999999</v>
      </c>
      <c r="R7" s="38">
        <v>11.47</v>
      </c>
      <c r="S7" s="38">
        <v>17.638999999999999</v>
      </c>
      <c r="T7" s="38">
        <v>2.2650999999999999</v>
      </c>
      <c r="U7" s="38">
        <v>2.2054999999999998</v>
      </c>
      <c r="V7" s="38">
        <v>2.2054999999999998</v>
      </c>
      <c r="W7" s="38">
        <v>0.97299999999999998</v>
      </c>
      <c r="X7" s="38">
        <v>0</v>
      </c>
      <c r="Y7" s="41">
        <v>1.0840000000000001</v>
      </c>
      <c r="Z7" s="42">
        <v>0</v>
      </c>
    </row>
    <row r="8" spans="1:26" x14ac:dyDescent="0.25">
      <c r="A8" s="41">
        <v>5</v>
      </c>
      <c r="B8" s="41">
        <v>15545</v>
      </c>
      <c r="C8" s="41" t="s">
        <v>36</v>
      </c>
      <c r="D8" s="38">
        <v>1.33</v>
      </c>
      <c r="E8" s="38">
        <v>0.86</v>
      </c>
      <c r="F8" s="38">
        <v>0.86</v>
      </c>
      <c r="G8" s="38">
        <v>1</v>
      </c>
      <c r="H8" s="38">
        <v>0</v>
      </c>
      <c r="I8" s="38">
        <v>0</v>
      </c>
      <c r="J8" s="38">
        <v>1.9</v>
      </c>
      <c r="K8" s="38">
        <v>0</v>
      </c>
      <c r="L8" s="38">
        <v>0.4</v>
      </c>
      <c r="M8" s="38">
        <v>4</v>
      </c>
      <c r="N8" s="38">
        <v>0</v>
      </c>
      <c r="O8" s="38">
        <v>4</v>
      </c>
      <c r="P8" s="38">
        <v>9.1980000000000004</v>
      </c>
      <c r="Q8" s="38">
        <v>22.21</v>
      </c>
      <c r="R8" s="38">
        <v>11.868</v>
      </c>
      <c r="S8" s="38">
        <v>17.25</v>
      </c>
      <c r="T8" s="38">
        <v>2.1852999999999998</v>
      </c>
      <c r="U8" s="38">
        <v>2.2181000000000002</v>
      </c>
      <c r="V8" s="38">
        <v>2.1852999999999998</v>
      </c>
      <c r="W8" s="38">
        <v>0.96530000000000005</v>
      </c>
      <c r="X8" s="38">
        <v>0</v>
      </c>
      <c r="Y8" s="41">
        <v>0.91800000000000004</v>
      </c>
      <c r="Z8" s="42">
        <v>0</v>
      </c>
    </row>
    <row r="9" spans="1:26" x14ac:dyDescent="0.25">
      <c r="A9" s="41">
        <v>6</v>
      </c>
      <c r="B9" s="41">
        <v>15546</v>
      </c>
      <c r="C9" s="41" t="s">
        <v>36</v>
      </c>
      <c r="D9" s="38">
        <v>1.33</v>
      </c>
      <c r="E9" s="38">
        <v>0.86</v>
      </c>
      <c r="F9" s="38">
        <v>0.86</v>
      </c>
      <c r="G9" s="38">
        <v>1</v>
      </c>
      <c r="H9" s="38">
        <v>0</v>
      </c>
      <c r="I9" s="38">
        <v>0</v>
      </c>
      <c r="J9" s="38">
        <v>1.9</v>
      </c>
      <c r="K9" s="38">
        <v>0</v>
      </c>
      <c r="L9" s="38">
        <v>0.4</v>
      </c>
      <c r="M9" s="38">
        <v>4</v>
      </c>
      <c r="N9" s="38">
        <v>0</v>
      </c>
      <c r="O9" s="38">
        <v>4</v>
      </c>
      <c r="P9" s="38">
        <v>9.1989999999999998</v>
      </c>
      <c r="Q9" s="38">
        <v>22.47</v>
      </c>
      <c r="R9" s="38">
        <v>10.49</v>
      </c>
      <c r="S9" s="38">
        <v>17.789000000000001</v>
      </c>
      <c r="T9" s="38">
        <v>2.2355</v>
      </c>
      <c r="U9" s="38">
        <v>2.3582000000000001</v>
      </c>
      <c r="V9" s="38">
        <v>2.2355</v>
      </c>
      <c r="W9" s="38">
        <v>1.0155000000000001</v>
      </c>
      <c r="X9" s="38">
        <v>0</v>
      </c>
      <c r="Y9" s="41">
        <v>0.79100000000000004</v>
      </c>
      <c r="Z9" s="42">
        <v>0</v>
      </c>
    </row>
    <row r="10" spans="1:26" x14ac:dyDescent="0.25">
      <c r="A10" s="41">
        <v>7</v>
      </c>
      <c r="B10" s="41">
        <v>15547</v>
      </c>
      <c r="C10" s="41" t="s">
        <v>36</v>
      </c>
      <c r="D10" s="38">
        <v>1.33</v>
      </c>
      <c r="E10" s="38">
        <v>0.86</v>
      </c>
      <c r="F10" s="38">
        <v>0.86</v>
      </c>
      <c r="G10" s="38">
        <v>1</v>
      </c>
      <c r="H10" s="38">
        <v>0</v>
      </c>
      <c r="I10" s="38">
        <v>0</v>
      </c>
      <c r="J10" s="38">
        <v>1.9</v>
      </c>
      <c r="K10" s="38">
        <v>0</v>
      </c>
      <c r="L10" s="38">
        <v>0.4</v>
      </c>
      <c r="M10" s="38">
        <v>4</v>
      </c>
      <c r="N10" s="38">
        <v>0</v>
      </c>
      <c r="O10" s="38">
        <v>4</v>
      </c>
      <c r="P10" s="38">
        <v>9.1989999999999998</v>
      </c>
      <c r="Q10" s="38">
        <v>22.706</v>
      </c>
      <c r="R10" s="38">
        <v>11.984</v>
      </c>
      <c r="S10" s="38">
        <v>18.481000000000002</v>
      </c>
      <c r="T10" s="38">
        <v>2.2791999999999999</v>
      </c>
      <c r="U10" s="38">
        <v>2.2484000000000002</v>
      </c>
      <c r="V10" s="38">
        <v>2.2484000000000002</v>
      </c>
      <c r="W10" s="38">
        <v>1.0281</v>
      </c>
      <c r="X10" s="38">
        <v>0</v>
      </c>
      <c r="Y10" s="41">
        <v>0.80079999999999996</v>
      </c>
      <c r="Z10" s="42">
        <v>0</v>
      </c>
    </row>
    <row r="11" spans="1:26" x14ac:dyDescent="0.25">
      <c r="A11" s="41">
        <v>8</v>
      </c>
      <c r="B11" s="41">
        <v>157881</v>
      </c>
      <c r="C11" s="41" t="s">
        <v>32</v>
      </c>
      <c r="D11" s="38">
        <v>1.712</v>
      </c>
      <c r="E11" s="38">
        <v>0.755</v>
      </c>
      <c r="F11" s="38">
        <v>0.77600000000000002</v>
      </c>
      <c r="G11" s="38">
        <v>1</v>
      </c>
      <c r="H11" s="38">
        <v>0</v>
      </c>
      <c r="I11" s="38">
        <v>0</v>
      </c>
      <c r="J11" s="38">
        <v>2.19</v>
      </c>
      <c r="K11" s="38">
        <v>0</v>
      </c>
      <c r="L11" s="38">
        <v>0.31</v>
      </c>
      <c r="M11" s="38">
        <v>5</v>
      </c>
      <c r="N11" s="38">
        <v>0</v>
      </c>
      <c r="O11" s="38">
        <v>5</v>
      </c>
      <c r="P11" s="38">
        <v>8.7289999999999992</v>
      </c>
      <c r="Q11" s="38">
        <v>21.58</v>
      </c>
      <c r="R11" s="38">
        <v>10.573</v>
      </c>
      <c r="S11" s="38">
        <v>16.57</v>
      </c>
      <c r="T11" s="38">
        <v>2.1989000000000001</v>
      </c>
      <c r="U11" s="38">
        <v>2.1179000000000001</v>
      </c>
      <c r="V11" s="38">
        <v>2.1179000000000001</v>
      </c>
      <c r="W11" s="38">
        <v>0.88570000000000004</v>
      </c>
      <c r="X11" s="38">
        <v>0</v>
      </c>
      <c r="Y11" s="41">
        <v>1.3476999999999999</v>
      </c>
      <c r="Z11" s="42">
        <v>0</v>
      </c>
    </row>
    <row r="12" spans="1:26" x14ac:dyDescent="0.25">
      <c r="A12" s="41">
        <v>9</v>
      </c>
      <c r="B12" s="41">
        <v>168440</v>
      </c>
      <c r="C12" s="41" t="s">
        <v>37</v>
      </c>
      <c r="D12" s="38">
        <v>1.8939999999999999</v>
      </c>
      <c r="E12" s="38">
        <v>0.73499999999999999</v>
      </c>
      <c r="F12" s="38">
        <v>0.78300000000000003</v>
      </c>
      <c r="G12" s="38">
        <v>1</v>
      </c>
      <c r="H12" s="38">
        <v>0</v>
      </c>
      <c r="I12" s="38">
        <v>0</v>
      </c>
      <c r="J12" s="38">
        <v>2.19</v>
      </c>
      <c r="K12" s="38">
        <v>0</v>
      </c>
      <c r="L12" s="38">
        <v>0.31</v>
      </c>
      <c r="M12" s="38">
        <v>5</v>
      </c>
      <c r="N12" s="38">
        <v>0</v>
      </c>
      <c r="O12" s="38">
        <v>5</v>
      </c>
      <c r="P12" s="38">
        <v>8.6620000000000008</v>
      </c>
      <c r="Q12" s="38">
        <v>22.015999999999998</v>
      </c>
      <c r="R12" s="38">
        <v>10.942</v>
      </c>
      <c r="S12" s="38">
        <v>15.849</v>
      </c>
      <c r="T12" s="38">
        <v>2.1751999999999998</v>
      </c>
      <c r="U12" s="38">
        <v>2.1105</v>
      </c>
      <c r="V12" s="38">
        <v>2.1105</v>
      </c>
      <c r="W12" s="38">
        <v>0.87839999999999996</v>
      </c>
      <c r="X12" s="38">
        <v>0</v>
      </c>
      <c r="Y12" s="41">
        <v>1.4648000000000001</v>
      </c>
      <c r="Z12" s="42">
        <v>0</v>
      </c>
    </row>
    <row r="13" spans="1:26" x14ac:dyDescent="0.25">
      <c r="A13" s="41">
        <v>10</v>
      </c>
      <c r="B13" s="41">
        <v>169443</v>
      </c>
      <c r="C13" s="41" t="s">
        <v>38</v>
      </c>
      <c r="D13" s="38">
        <v>1.869</v>
      </c>
      <c r="E13" s="38">
        <v>0.73499999999999999</v>
      </c>
      <c r="F13" s="38">
        <v>0.78300000000000003</v>
      </c>
      <c r="G13" s="38">
        <v>1</v>
      </c>
      <c r="H13" s="38">
        <v>0</v>
      </c>
      <c r="I13" s="38">
        <v>0</v>
      </c>
      <c r="J13" s="38">
        <v>2.19</v>
      </c>
      <c r="K13" s="38">
        <v>0</v>
      </c>
      <c r="L13" s="38">
        <v>0.31</v>
      </c>
      <c r="M13" s="38">
        <v>5</v>
      </c>
      <c r="N13" s="38">
        <v>0</v>
      </c>
      <c r="O13" s="38">
        <v>5</v>
      </c>
      <c r="P13" s="38">
        <v>8.7349999999999994</v>
      </c>
      <c r="Q13" s="38">
        <v>21.643000000000001</v>
      </c>
      <c r="R13" s="38">
        <v>10.574</v>
      </c>
      <c r="S13" s="38">
        <v>16.238</v>
      </c>
      <c r="T13" s="38">
        <v>2.1726000000000001</v>
      </c>
      <c r="U13" s="38">
        <v>2.1355</v>
      </c>
      <c r="V13" s="38">
        <v>2.1355</v>
      </c>
      <c r="W13" s="38">
        <v>0.91769999999999996</v>
      </c>
      <c r="X13" s="38">
        <v>0</v>
      </c>
      <c r="Y13" s="41">
        <v>1.2988</v>
      </c>
      <c r="Z13" s="42">
        <v>0</v>
      </c>
    </row>
    <row r="14" spans="1:26" x14ac:dyDescent="0.25">
      <c r="A14" s="41">
        <v>11</v>
      </c>
      <c r="B14" s="41">
        <v>172806</v>
      </c>
      <c r="C14" s="41" t="s">
        <v>39</v>
      </c>
      <c r="D14" s="38">
        <v>1.32</v>
      </c>
      <c r="E14" s="38">
        <v>0.86</v>
      </c>
      <c r="F14" s="38">
        <v>0.86</v>
      </c>
      <c r="G14" s="38">
        <v>1</v>
      </c>
      <c r="H14" s="38">
        <v>0</v>
      </c>
      <c r="I14" s="38">
        <v>0</v>
      </c>
      <c r="J14" s="38">
        <v>2.19</v>
      </c>
      <c r="K14" s="38">
        <v>0</v>
      </c>
      <c r="L14" s="38">
        <v>0.31</v>
      </c>
      <c r="M14" s="38">
        <v>5</v>
      </c>
      <c r="N14" s="38">
        <v>0</v>
      </c>
      <c r="O14" s="38">
        <v>5</v>
      </c>
      <c r="P14" s="38">
        <v>8.9090000000000007</v>
      </c>
      <c r="Q14" s="38">
        <v>22.254999999999999</v>
      </c>
      <c r="R14" s="38">
        <v>11.837</v>
      </c>
      <c r="S14" s="38">
        <v>18.170999999999999</v>
      </c>
      <c r="T14" s="38">
        <v>2.2565</v>
      </c>
      <c r="U14" s="38">
        <v>2.1968999999999999</v>
      </c>
      <c r="V14" s="38">
        <v>2.1968999999999999</v>
      </c>
      <c r="W14" s="38">
        <v>0.97870000000000001</v>
      </c>
      <c r="X14" s="38">
        <v>0</v>
      </c>
      <c r="Y14" s="41">
        <v>1.0156000000000001</v>
      </c>
      <c r="Z14" s="42">
        <v>0</v>
      </c>
    </row>
    <row r="15" spans="1:26" x14ac:dyDescent="0.25">
      <c r="A15" s="41">
        <v>12</v>
      </c>
      <c r="B15" s="41">
        <v>172807</v>
      </c>
      <c r="C15" s="41" t="s">
        <v>40</v>
      </c>
      <c r="D15" s="38">
        <v>1.597</v>
      </c>
      <c r="E15" s="38">
        <v>0.83</v>
      </c>
      <c r="F15" s="38">
        <v>0.84499999999999997</v>
      </c>
      <c r="G15" s="38">
        <v>1</v>
      </c>
      <c r="H15" s="38">
        <v>0</v>
      </c>
      <c r="I15" s="38">
        <v>0</v>
      </c>
      <c r="J15" s="38">
        <v>2.19</v>
      </c>
      <c r="K15" s="38">
        <v>0</v>
      </c>
      <c r="L15" s="38">
        <v>0.31</v>
      </c>
      <c r="M15" s="38">
        <v>5</v>
      </c>
      <c r="N15" s="38">
        <v>0</v>
      </c>
      <c r="O15" s="38">
        <v>5</v>
      </c>
      <c r="P15" s="38">
        <v>8.891</v>
      </c>
      <c r="Q15" s="38">
        <v>22.225000000000001</v>
      </c>
      <c r="R15" s="38">
        <v>11.872999999999999</v>
      </c>
      <c r="S15" s="38">
        <v>17.579000000000001</v>
      </c>
      <c r="T15" s="38">
        <v>2.2277999999999998</v>
      </c>
      <c r="U15" s="38">
        <v>2.1812</v>
      </c>
      <c r="V15" s="38">
        <v>2.1812</v>
      </c>
      <c r="W15" s="38">
        <v>0.96330000000000005</v>
      </c>
      <c r="X15" s="38">
        <v>0</v>
      </c>
      <c r="Y15" s="41">
        <v>1.1034999999999999</v>
      </c>
      <c r="Z15" s="42">
        <v>0</v>
      </c>
    </row>
    <row r="16" spans="1:26" x14ac:dyDescent="0.25">
      <c r="A16" s="41">
        <v>13</v>
      </c>
      <c r="B16" s="41">
        <v>182793</v>
      </c>
      <c r="C16" s="41" t="s">
        <v>41</v>
      </c>
      <c r="D16" s="38">
        <v>1.66</v>
      </c>
      <c r="E16" s="38">
        <v>0.755</v>
      </c>
      <c r="F16" s="38">
        <v>0.755</v>
      </c>
      <c r="G16" s="38">
        <v>1</v>
      </c>
      <c r="H16" s="38">
        <v>0</v>
      </c>
      <c r="I16" s="38">
        <v>0</v>
      </c>
      <c r="J16" s="38">
        <v>2.19</v>
      </c>
      <c r="K16" s="38">
        <v>0</v>
      </c>
      <c r="L16" s="38">
        <v>0.31</v>
      </c>
      <c r="M16" s="38">
        <v>5</v>
      </c>
      <c r="N16" s="38">
        <v>0</v>
      </c>
      <c r="O16" s="38">
        <v>5</v>
      </c>
      <c r="P16" s="38">
        <v>8.6370000000000005</v>
      </c>
      <c r="Q16" s="38">
        <v>21.614999999999998</v>
      </c>
      <c r="R16" s="38">
        <v>10.891999999999999</v>
      </c>
      <c r="S16" s="38">
        <v>17.039000000000001</v>
      </c>
      <c r="T16" s="38">
        <v>2.2149999999999999</v>
      </c>
      <c r="U16" s="38">
        <v>2.0918000000000001</v>
      </c>
      <c r="V16" s="38">
        <v>2.0918000000000001</v>
      </c>
      <c r="W16" s="38">
        <v>0.85960000000000003</v>
      </c>
      <c r="X16" s="38">
        <v>0</v>
      </c>
      <c r="Y16" s="41">
        <v>1.5039</v>
      </c>
      <c r="Z16" s="42">
        <v>0</v>
      </c>
    </row>
    <row r="17" spans="1:26" x14ac:dyDescent="0.25">
      <c r="A17" s="41">
        <v>14</v>
      </c>
      <c r="B17" s="41">
        <v>183822</v>
      </c>
      <c r="C17" s="41" t="s">
        <v>42</v>
      </c>
      <c r="D17" s="38">
        <v>1.33</v>
      </c>
      <c r="E17" s="38">
        <v>0.86</v>
      </c>
      <c r="F17" s="38">
        <v>0.86</v>
      </c>
      <c r="G17" s="38">
        <v>0.5</v>
      </c>
      <c r="H17" s="38">
        <v>0.5</v>
      </c>
      <c r="I17" s="38">
        <v>2.1800000000000002</v>
      </c>
      <c r="J17" s="38">
        <v>2.1850000000000001</v>
      </c>
      <c r="K17" s="38">
        <v>0.47499999999999998</v>
      </c>
      <c r="L17" s="38">
        <v>0.39200000000000002</v>
      </c>
      <c r="M17" s="38">
        <v>5</v>
      </c>
      <c r="N17" s="38">
        <v>5</v>
      </c>
      <c r="O17" s="38">
        <v>5</v>
      </c>
      <c r="P17" s="38">
        <v>8.9600000000000009</v>
      </c>
      <c r="Q17" s="38">
        <v>22.977</v>
      </c>
      <c r="R17" s="38">
        <v>10.922000000000001</v>
      </c>
      <c r="S17" s="38">
        <v>17.181000000000001</v>
      </c>
      <c r="T17" s="38">
        <v>2.2589999999999999</v>
      </c>
      <c r="U17" s="38">
        <v>2.2130999999999998</v>
      </c>
      <c r="V17" s="38">
        <v>2.2130999999999998</v>
      </c>
      <c r="W17" s="38">
        <v>0.99560000000000004</v>
      </c>
      <c r="X17" s="38">
        <v>0</v>
      </c>
      <c r="Y17" s="41">
        <v>1.0742</v>
      </c>
      <c r="Z17" s="42">
        <v>1</v>
      </c>
    </row>
    <row r="18" spans="1:26" x14ac:dyDescent="0.25">
      <c r="A18" s="41">
        <v>15</v>
      </c>
      <c r="B18" s="41">
        <v>188750</v>
      </c>
      <c r="C18" s="41" t="s">
        <v>43</v>
      </c>
      <c r="D18" s="38">
        <v>1.33</v>
      </c>
      <c r="E18" s="38">
        <v>0.86</v>
      </c>
      <c r="F18" s="38">
        <v>0.86</v>
      </c>
      <c r="G18" s="38">
        <v>0.86699999999999999</v>
      </c>
      <c r="H18" s="38">
        <v>0.13300000000000001</v>
      </c>
      <c r="I18" s="38">
        <v>1.63</v>
      </c>
      <c r="J18" s="38">
        <v>2.1019999999999999</v>
      </c>
      <c r="K18" s="38">
        <v>0.495</v>
      </c>
      <c r="L18" s="38">
        <v>0.33500000000000002</v>
      </c>
      <c r="M18" s="38">
        <v>5</v>
      </c>
      <c r="N18" s="38">
        <v>5</v>
      </c>
      <c r="O18" s="38">
        <v>5</v>
      </c>
      <c r="P18" s="38">
        <v>8.8179999999999996</v>
      </c>
      <c r="Q18" s="38">
        <v>22.780999999999999</v>
      </c>
      <c r="R18" s="38">
        <v>11.557</v>
      </c>
      <c r="S18" s="38">
        <v>16.349</v>
      </c>
      <c r="T18" s="38">
        <v>2.2200000000000002</v>
      </c>
      <c r="U18" s="38">
        <v>2.1657999999999999</v>
      </c>
      <c r="V18" s="38">
        <v>2.1657999999999999</v>
      </c>
      <c r="W18" s="38">
        <v>0.94799999999999995</v>
      </c>
      <c r="X18" s="38">
        <v>0</v>
      </c>
      <c r="Y18" s="41">
        <v>1.2402</v>
      </c>
      <c r="Z18" s="42">
        <v>1</v>
      </c>
    </row>
    <row r="19" spans="1:26" x14ac:dyDescent="0.25">
      <c r="A19" s="41">
        <v>16</v>
      </c>
      <c r="B19" s="41">
        <v>193217</v>
      </c>
      <c r="C19" s="41" t="s">
        <v>44</v>
      </c>
      <c r="D19" s="38">
        <v>1.33</v>
      </c>
      <c r="E19" s="38">
        <v>0.86</v>
      </c>
      <c r="F19" s="38">
        <v>0.86</v>
      </c>
      <c r="G19" s="38">
        <v>1</v>
      </c>
      <c r="H19" s="38">
        <v>0</v>
      </c>
      <c r="I19" s="38">
        <v>0</v>
      </c>
      <c r="J19" s="38">
        <v>2.19</v>
      </c>
      <c r="K19" s="38">
        <v>0</v>
      </c>
      <c r="L19" s="38">
        <v>0.31</v>
      </c>
      <c r="M19" s="38">
        <v>5</v>
      </c>
      <c r="N19" s="38">
        <v>0</v>
      </c>
      <c r="O19" s="38">
        <v>5</v>
      </c>
      <c r="P19" s="38">
        <v>8.7989999999999995</v>
      </c>
      <c r="Q19" s="38">
        <v>22.741</v>
      </c>
      <c r="R19" s="38">
        <v>11.284000000000001</v>
      </c>
      <c r="S19" s="38">
        <v>17.391999999999999</v>
      </c>
      <c r="T19" s="38">
        <v>2.2706</v>
      </c>
      <c r="U19" s="38">
        <v>2.2164999999999999</v>
      </c>
      <c r="V19" s="38">
        <v>2.2164999999999999</v>
      </c>
      <c r="W19" s="38">
        <v>0.999</v>
      </c>
      <c r="X19" s="38">
        <v>0</v>
      </c>
      <c r="Y19" s="41">
        <v>1.0547</v>
      </c>
      <c r="Z19" s="42">
        <v>0</v>
      </c>
    </row>
    <row r="20" spans="1:26" x14ac:dyDescent="0.25">
      <c r="A20" s="41">
        <v>17</v>
      </c>
      <c r="B20" s="41">
        <v>194408</v>
      </c>
      <c r="C20" s="41" t="s">
        <v>45</v>
      </c>
      <c r="D20" s="38">
        <v>1.54</v>
      </c>
      <c r="E20" s="38">
        <v>0.745</v>
      </c>
      <c r="F20" s="38">
        <v>0.745</v>
      </c>
      <c r="G20" s="38">
        <v>1</v>
      </c>
      <c r="H20" s="38">
        <v>0</v>
      </c>
      <c r="I20" s="38">
        <v>0</v>
      </c>
      <c r="J20" s="38">
        <v>2.19</v>
      </c>
      <c r="K20" s="38">
        <v>0</v>
      </c>
      <c r="L20" s="38">
        <v>0.31</v>
      </c>
      <c r="M20" s="38">
        <v>5</v>
      </c>
      <c r="N20" s="38">
        <v>0</v>
      </c>
      <c r="O20" s="38">
        <v>5</v>
      </c>
      <c r="P20" s="38">
        <v>8.4740000000000002</v>
      </c>
      <c r="Q20" s="38">
        <v>21.95</v>
      </c>
      <c r="R20" s="38">
        <v>9.4589999999999996</v>
      </c>
      <c r="S20" s="38">
        <v>16.097000000000001</v>
      </c>
      <c r="T20" s="38">
        <v>2.2315</v>
      </c>
      <c r="U20" s="38">
        <v>2.1295000000000002</v>
      </c>
      <c r="V20" s="38">
        <v>2.1295000000000002</v>
      </c>
      <c r="W20" s="38">
        <v>0.91210000000000002</v>
      </c>
      <c r="X20" s="38">
        <v>0</v>
      </c>
      <c r="Y20" s="41">
        <v>1.377</v>
      </c>
      <c r="Z20" s="42">
        <v>0</v>
      </c>
    </row>
    <row r="21" spans="1:26" x14ac:dyDescent="0.25">
      <c r="A21" s="41">
        <v>18</v>
      </c>
      <c r="B21" s="41">
        <v>195733</v>
      </c>
      <c r="C21" s="41" t="s">
        <v>46</v>
      </c>
      <c r="D21" s="38">
        <v>1.3080000000000001</v>
      </c>
      <c r="E21" s="38">
        <v>0.86</v>
      </c>
      <c r="F21" s="38">
        <v>0.875</v>
      </c>
      <c r="G21" s="38">
        <v>1</v>
      </c>
      <c r="H21" s="38">
        <v>0</v>
      </c>
      <c r="I21" s="38">
        <v>0</v>
      </c>
      <c r="J21" s="38">
        <v>2.19</v>
      </c>
      <c r="K21" s="38">
        <v>0</v>
      </c>
      <c r="L21" s="38">
        <v>0.31</v>
      </c>
      <c r="M21" s="38">
        <v>5</v>
      </c>
      <c r="N21" s="38">
        <v>0</v>
      </c>
      <c r="O21" s="38">
        <v>5</v>
      </c>
      <c r="P21" s="38">
        <v>8.7850000000000001</v>
      </c>
      <c r="Q21" s="38">
        <v>22.718</v>
      </c>
      <c r="R21" s="38">
        <v>11.596</v>
      </c>
      <c r="S21" s="38">
        <v>16.341999999999999</v>
      </c>
      <c r="T21" s="38">
        <v>2.1230000000000002</v>
      </c>
      <c r="U21" s="38">
        <v>2.1337999999999999</v>
      </c>
      <c r="V21" s="38">
        <v>2.1230000000000002</v>
      </c>
      <c r="W21" s="38">
        <v>0.90300000000000002</v>
      </c>
      <c r="X21" s="38">
        <v>0</v>
      </c>
      <c r="Y21" s="41">
        <v>1.1034999999999999</v>
      </c>
      <c r="Z21" s="42">
        <v>0</v>
      </c>
    </row>
    <row r="22" spans="1:26" x14ac:dyDescent="0.25">
      <c r="A22" s="41">
        <v>19</v>
      </c>
      <c r="B22" s="41">
        <v>195734</v>
      </c>
      <c r="C22" s="41" t="s">
        <v>47</v>
      </c>
      <c r="D22" s="38">
        <v>1.419</v>
      </c>
      <c r="E22" s="38">
        <v>0.86</v>
      </c>
      <c r="F22" s="38">
        <v>0.83799999999999997</v>
      </c>
      <c r="G22" s="38">
        <v>1</v>
      </c>
      <c r="H22" s="38">
        <v>0</v>
      </c>
      <c r="I22" s="38">
        <v>0</v>
      </c>
      <c r="J22" s="38">
        <v>2.19</v>
      </c>
      <c r="K22" s="38">
        <v>0</v>
      </c>
      <c r="L22" s="38">
        <v>0.31</v>
      </c>
      <c r="M22" s="38">
        <v>5</v>
      </c>
      <c r="N22" s="38">
        <v>0</v>
      </c>
      <c r="O22" s="38">
        <v>5</v>
      </c>
      <c r="P22" s="38">
        <v>8.7159999999999993</v>
      </c>
      <c r="Q22" s="38">
        <v>22.792000000000002</v>
      </c>
      <c r="R22" s="38">
        <v>11.452</v>
      </c>
      <c r="S22" s="38">
        <v>16.138999999999999</v>
      </c>
      <c r="T22" s="38">
        <v>2.1233</v>
      </c>
      <c r="U22" s="38">
        <v>2.1242000000000001</v>
      </c>
      <c r="V22" s="38">
        <v>2.1233</v>
      </c>
      <c r="W22" s="38">
        <v>0.90329999999999999</v>
      </c>
      <c r="X22" s="38">
        <v>0</v>
      </c>
      <c r="Y22" s="41">
        <v>1.1718999999999999</v>
      </c>
      <c r="Z22" s="48">
        <v>0</v>
      </c>
    </row>
    <row r="23" spans="1:26" x14ac:dyDescent="0.25">
      <c r="A23" s="41">
        <v>20</v>
      </c>
      <c r="B23" s="41">
        <v>201955</v>
      </c>
      <c r="C23" s="41" t="s">
        <v>48</v>
      </c>
      <c r="D23" s="38">
        <v>1.421</v>
      </c>
      <c r="E23" s="38">
        <v>0.86</v>
      </c>
      <c r="F23" s="38">
        <v>0.86</v>
      </c>
      <c r="G23" s="38">
        <v>1</v>
      </c>
      <c r="H23" s="38">
        <v>0</v>
      </c>
      <c r="I23" s="38">
        <v>0</v>
      </c>
      <c r="J23" s="38">
        <v>2.19</v>
      </c>
      <c r="K23" s="38">
        <v>0</v>
      </c>
      <c r="L23" s="38">
        <v>0.31</v>
      </c>
      <c r="M23" s="38">
        <v>5</v>
      </c>
      <c r="N23" s="38">
        <v>0</v>
      </c>
      <c r="O23" s="38">
        <v>5</v>
      </c>
      <c r="P23" s="38">
        <v>8.8130000000000006</v>
      </c>
      <c r="Q23" s="38">
        <v>22.8</v>
      </c>
      <c r="R23" s="38">
        <v>11.510999999999999</v>
      </c>
      <c r="S23" s="38">
        <v>19.47</v>
      </c>
      <c r="T23" s="38">
        <v>2.3671000000000002</v>
      </c>
      <c r="U23" s="38">
        <v>2.2528000000000001</v>
      </c>
      <c r="V23" s="38">
        <v>2.2528000000000001</v>
      </c>
      <c r="W23" s="38">
        <v>1.0202</v>
      </c>
      <c r="X23" s="38">
        <v>0</v>
      </c>
      <c r="Y23" s="41">
        <v>0.84960000000000002</v>
      </c>
      <c r="Z23" s="42">
        <v>0</v>
      </c>
    </row>
    <row r="24" spans="1:26" x14ac:dyDescent="0.25">
      <c r="A24" s="41">
        <v>21</v>
      </c>
      <c r="B24" s="41">
        <v>202155</v>
      </c>
      <c r="C24" s="41" t="s">
        <v>49</v>
      </c>
      <c r="D24" s="38">
        <v>1.66</v>
      </c>
      <c r="E24" s="38">
        <v>0.755</v>
      </c>
      <c r="F24" s="38">
        <v>0.755</v>
      </c>
      <c r="G24" s="38">
        <v>1</v>
      </c>
      <c r="H24" s="38">
        <v>0</v>
      </c>
      <c r="I24" s="38">
        <v>0</v>
      </c>
      <c r="J24" s="38">
        <v>2.19</v>
      </c>
      <c r="K24" s="38">
        <v>0</v>
      </c>
      <c r="L24" s="38">
        <v>0.31</v>
      </c>
      <c r="M24" s="38">
        <v>5</v>
      </c>
      <c r="N24" s="38">
        <v>0</v>
      </c>
      <c r="O24" s="38">
        <v>5</v>
      </c>
      <c r="P24" s="38">
        <v>8.6479999999999997</v>
      </c>
      <c r="Q24" s="38">
        <v>21.617000000000001</v>
      </c>
      <c r="R24" s="38">
        <v>10.081</v>
      </c>
      <c r="S24" s="38">
        <v>16.547000000000001</v>
      </c>
      <c r="T24" s="38">
        <v>2.2149999999999999</v>
      </c>
      <c r="U24" s="38">
        <v>2.1421000000000001</v>
      </c>
      <c r="V24" s="38">
        <v>2.1421000000000001</v>
      </c>
      <c r="W24" s="38">
        <v>0.90990000000000004</v>
      </c>
      <c r="X24" s="38">
        <v>0</v>
      </c>
      <c r="Y24" s="41">
        <v>1.25</v>
      </c>
      <c r="Z24" s="42">
        <v>0</v>
      </c>
    </row>
    <row r="25" spans="1:26" x14ac:dyDescent="0.25">
      <c r="A25" s="41">
        <v>22</v>
      </c>
      <c r="B25" s="41">
        <v>202156</v>
      </c>
      <c r="C25" s="41" t="s">
        <v>50</v>
      </c>
      <c r="D25" s="38">
        <v>1.66</v>
      </c>
      <c r="E25" s="38">
        <v>0.755</v>
      </c>
      <c r="F25" s="38">
        <v>0.755</v>
      </c>
      <c r="G25" s="38">
        <v>1</v>
      </c>
      <c r="H25" s="38">
        <v>0</v>
      </c>
      <c r="I25" s="38">
        <v>0</v>
      </c>
      <c r="J25" s="38">
        <v>2.19</v>
      </c>
      <c r="K25" s="38">
        <v>0</v>
      </c>
      <c r="L25" s="38">
        <v>0.31</v>
      </c>
      <c r="M25" s="38">
        <v>5</v>
      </c>
      <c r="N25" s="38">
        <v>0</v>
      </c>
      <c r="O25" s="38">
        <v>5</v>
      </c>
      <c r="P25" s="38">
        <v>8.6549999999999994</v>
      </c>
      <c r="Q25" s="38">
        <v>21.821999999999999</v>
      </c>
      <c r="R25" s="38">
        <v>10.26</v>
      </c>
      <c r="S25" s="38">
        <v>16.640999999999998</v>
      </c>
      <c r="T25" s="38">
        <v>2.2347000000000001</v>
      </c>
      <c r="U25" s="38">
        <v>2.1497999999999999</v>
      </c>
      <c r="V25" s="38">
        <v>2.1497999999999999</v>
      </c>
      <c r="W25" s="38">
        <v>0.91759999999999997</v>
      </c>
      <c r="X25" s="38">
        <v>0</v>
      </c>
      <c r="Y25" s="41">
        <v>1.2304999999999999</v>
      </c>
      <c r="Z25" s="42">
        <v>0</v>
      </c>
    </row>
    <row r="26" spans="1:26" x14ac:dyDescent="0.25">
      <c r="A26" s="41">
        <v>23</v>
      </c>
      <c r="B26" s="41">
        <v>202157</v>
      </c>
      <c r="C26" s="41" t="s">
        <v>51</v>
      </c>
      <c r="D26" s="38">
        <v>1.66</v>
      </c>
      <c r="E26" s="38">
        <v>0.755</v>
      </c>
      <c r="F26" s="38">
        <v>0.755</v>
      </c>
      <c r="G26" s="38">
        <v>1</v>
      </c>
      <c r="H26" s="38">
        <v>0</v>
      </c>
      <c r="I26" s="38">
        <v>0</v>
      </c>
      <c r="J26" s="38">
        <v>2.19</v>
      </c>
      <c r="K26" s="38">
        <v>0</v>
      </c>
      <c r="L26" s="38">
        <v>0.31</v>
      </c>
      <c r="M26" s="38">
        <v>5</v>
      </c>
      <c r="N26" s="38">
        <v>0</v>
      </c>
      <c r="O26" s="38">
        <v>5</v>
      </c>
      <c r="P26" s="38">
        <v>8.6549999999999994</v>
      </c>
      <c r="Q26" s="38">
        <v>21.821999999999999</v>
      </c>
      <c r="R26" s="38">
        <v>10.26</v>
      </c>
      <c r="S26" s="38">
        <v>16.640999999999998</v>
      </c>
      <c r="T26" s="38">
        <v>2.2347000000000001</v>
      </c>
      <c r="U26" s="38">
        <v>2.1497999999999999</v>
      </c>
      <c r="V26" s="38">
        <v>2.1497999999999999</v>
      </c>
      <c r="W26" s="38">
        <v>0.91759999999999997</v>
      </c>
      <c r="X26" s="38">
        <v>10.978</v>
      </c>
      <c r="Y26" s="41">
        <v>1.2206999999999999</v>
      </c>
      <c r="Z26" s="42">
        <v>2</v>
      </c>
    </row>
    <row r="27" spans="1:26" x14ac:dyDescent="0.25">
      <c r="A27" s="41">
        <v>26</v>
      </c>
      <c r="B27" s="41">
        <v>202860</v>
      </c>
      <c r="C27" s="41" t="s">
        <v>54</v>
      </c>
      <c r="D27" s="38">
        <v>2.16</v>
      </c>
      <c r="E27" s="38">
        <v>0.79</v>
      </c>
      <c r="F27" s="38">
        <v>0.79</v>
      </c>
      <c r="G27" s="38">
        <v>1</v>
      </c>
      <c r="H27" s="38">
        <v>0</v>
      </c>
      <c r="I27" s="38">
        <v>0</v>
      </c>
      <c r="J27" s="38">
        <v>2.19</v>
      </c>
      <c r="K27" s="38">
        <v>0</v>
      </c>
      <c r="L27" s="38">
        <v>0.31</v>
      </c>
      <c r="M27" s="38">
        <v>5</v>
      </c>
      <c r="N27" s="38">
        <v>0</v>
      </c>
      <c r="O27" s="38">
        <v>5</v>
      </c>
      <c r="P27" s="38">
        <v>8.6159999999999997</v>
      </c>
      <c r="Q27" s="38">
        <v>22.074999999999999</v>
      </c>
      <c r="R27" s="38">
        <v>10.481</v>
      </c>
      <c r="S27" s="38">
        <v>16.047000000000001</v>
      </c>
      <c r="T27" s="38">
        <v>2.1863000000000001</v>
      </c>
      <c r="U27" s="38">
        <v>2.1374</v>
      </c>
      <c r="V27" s="38">
        <v>2.1374</v>
      </c>
      <c r="W27" s="38">
        <v>0.9194</v>
      </c>
      <c r="X27" s="38">
        <v>0</v>
      </c>
      <c r="Y27" s="41">
        <v>1.3476999999999999</v>
      </c>
      <c r="Z27" s="42">
        <v>0</v>
      </c>
    </row>
    <row r="28" spans="1:26" x14ac:dyDescent="0.25">
      <c r="A28" s="41">
        <v>27</v>
      </c>
      <c r="B28" s="41">
        <v>203038</v>
      </c>
      <c r="C28" s="41" t="s">
        <v>45</v>
      </c>
      <c r="D28" s="38">
        <v>1.54</v>
      </c>
      <c r="E28" s="38">
        <v>0.745</v>
      </c>
      <c r="F28" s="38">
        <v>0.745</v>
      </c>
      <c r="G28" s="38">
        <v>1</v>
      </c>
      <c r="H28" s="38">
        <v>0</v>
      </c>
      <c r="I28" s="38">
        <v>0</v>
      </c>
      <c r="J28" s="38">
        <v>2.19</v>
      </c>
      <c r="K28" s="38">
        <v>0</v>
      </c>
      <c r="L28" s="38">
        <v>0.31</v>
      </c>
      <c r="M28" s="38">
        <v>5</v>
      </c>
      <c r="N28" s="38">
        <v>0</v>
      </c>
      <c r="O28" s="38">
        <v>5</v>
      </c>
      <c r="P28" s="38">
        <v>8.4849999999999994</v>
      </c>
      <c r="Q28" s="38">
        <v>21.798999999999999</v>
      </c>
      <c r="R28" s="38">
        <v>9.8049999999999997</v>
      </c>
      <c r="S28" s="38">
        <v>15.957000000000001</v>
      </c>
      <c r="T28" s="38">
        <v>2.1951000000000001</v>
      </c>
      <c r="U28" s="38">
        <v>2.1110000000000002</v>
      </c>
      <c r="V28" s="38">
        <v>2.1110000000000002</v>
      </c>
      <c r="W28" s="38">
        <v>0.89359999999999995</v>
      </c>
      <c r="X28" s="38">
        <v>0</v>
      </c>
      <c r="Y28" s="41">
        <v>1.4551000000000001</v>
      </c>
      <c r="Z28" s="42">
        <v>0</v>
      </c>
    </row>
    <row r="29" spans="1:26" x14ac:dyDescent="0.25">
      <c r="A29" s="41">
        <v>28</v>
      </c>
      <c r="B29" s="41">
        <v>203039</v>
      </c>
      <c r="C29" s="41" t="s">
        <v>45</v>
      </c>
      <c r="D29" s="38">
        <v>1.54</v>
      </c>
      <c r="E29" s="38">
        <v>0.745</v>
      </c>
      <c r="F29" s="38">
        <v>0.745</v>
      </c>
      <c r="G29" s="38">
        <v>1</v>
      </c>
      <c r="H29" s="38">
        <v>0</v>
      </c>
      <c r="I29" s="38">
        <v>0</v>
      </c>
      <c r="J29" s="38">
        <v>2.19</v>
      </c>
      <c r="K29" s="38">
        <v>0</v>
      </c>
      <c r="L29" s="38">
        <v>0.31</v>
      </c>
      <c r="M29" s="38">
        <v>5</v>
      </c>
      <c r="N29" s="38">
        <v>0</v>
      </c>
      <c r="O29" s="38">
        <v>5</v>
      </c>
      <c r="P29" s="38">
        <v>8.4749999999999996</v>
      </c>
      <c r="Q29" s="38">
        <v>21.887</v>
      </c>
      <c r="R29" s="38">
        <v>9.8010000000000002</v>
      </c>
      <c r="S29" s="38">
        <v>16.091000000000001</v>
      </c>
      <c r="T29" s="38">
        <v>2.2109999999999999</v>
      </c>
      <c r="U29" s="38">
        <v>2.1166</v>
      </c>
      <c r="V29" s="38">
        <v>2.1166</v>
      </c>
      <c r="W29" s="38">
        <v>0.8992</v>
      </c>
      <c r="X29" s="38">
        <v>0</v>
      </c>
      <c r="Y29" s="41">
        <v>1.4355</v>
      </c>
      <c r="Z29" s="48">
        <v>0</v>
      </c>
    </row>
    <row r="30" spans="1:26" x14ac:dyDescent="0.25">
      <c r="A30" s="41">
        <v>29</v>
      </c>
      <c r="B30" s="41">
        <v>203040</v>
      </c>
      <c r="C30" s="41" t="s">
        <v>45</v>
      </c>
      <c r="D30" s="38">
        <v>1.54</v>
      </c>
      <c r="E30" s="38">
        <v>0.745</v>
      </c>
      <c r="F30" s="38">
        <v>0.745</v>
      </c>
      <c r="G30" s="38">
        <v>1</v>
      </c>
      <c r="H30" s="38">
        <v>0</v>
      </c>
      <c r="I30" s="38">
        <v>0</v>
      </c>
      <c r="J30" s="38">
        <v>2.19</v>
      </c>
      <c r="K30" s="38">
        <v>0</v>
      </c>
      <c r="L30" s="38">
        <v>0.31</v>
      </c>
      <c r="M30" s="38">
        <v>5</v>
      </c>
      <c r="N30" s="38">
        <v>0</v>
      </c>
      <c r="O30" s="38">
        <v>5</v>
      </c>
      <c r="P30" s="38">
        <v>8.4670000000000005</v>
      </c>
      <c r="Q30" s="38">
        <v>21.978000000000002</v>
      </c>
      <c r="R30" s="38">
        <v>9.7680000000000007</v>
      </c>
      <c r="S30" s="38">
        <v>16.478999999999999</v>
      </c>
      <c r="T30" s="38">
        <v>2.2393999999999998</v>
      </c>
      <c r="U30" s="38">
        <v>2.1267</v>
      </c>
      <c r="V30" s="38">
        <v>2.1267</v>
      </c>
      <c r="W30" s="38">
        <v>0.9093</v>
      </c>
      <c r="X30" s="38">
        <v>0</v>
      </c>
      <c r="Y30" s="41">
        <v>1.377</v>
      </c>
      <c r="Z30" s="42">
        <v>0</v>
      </c>
    </row>
    <row r="31" spans="1:26" x14ac:dyDescent="0.25">
      <c r="A31" s="41">
        <v>30</v>
      </c>
      <c r="B31" s="41">
        <v>203041</v>
      </c>
      <c r="C31" s="41" t="s">
        <v>45</v>
      </c>
      <c r="D31" s="38">
        <v>1.54</v>
      </c>
      <c r="E31" s="38">
        <v>0.745</v>
      </c>
      <c r="F31" s="38">
        <v>0.745</v>
      </c>
      <c r="G31" s="38">
        <v>1</v>
      </c>
      <c r="H31" s="38">
        <v>0</v>
      </c>
      <c r="I31" s="38">
        <v>0</v>
      </c>
      <c r="J31" s="38">
        <v>2.19</v>
      </c>
      <c r="K31" s="38">
        <v>0</v>
      </c>
      <c r="L31" s="38">
        <v>0.31</v>
      </c>
      <c r="M31" s="38">
        <v>5</v>
      </c>
      <c r="N31" s="38">
        <v>0</v>
      </c>
      <c r="O31" s="38">
        <v>5</v>
      </c>
      <c r="P31" s="38">
        <v>8.4589999999999996</v>
      </c>
      <c r="Q31" s="38">
        <v>22.067</v>
      </c>
      <c r="R31" s="38">
        <v>9.6329999999999991</v>
      </c>
      <c r="S31" s="38">
        <v>16.765000000000001</v>
      </c>
      <c r="T31" s="38">
        <v>2.2677999999999998</v>
      </c>
      <c r="U31" s="38">
        <v>2.1408999999999998</v>
      </c>
      <c r="V31" s="38">
        <v>2.1408999999999998</v>
      </c>
      <c r="W31" s="38">
        <v>0.9234</v>
      </c>
      <c r="X31" s="38">
        <v>0</v>
      </c>
      <c r="Y31" s="41">
        <v>1.2988</v>
      </c>
      <c r="Z31" s="42">
        <v>0</v>
      </c>
    </row>
    <row r="32" spans="1:26" x14ac:dyDescent="0.25">
      <c r="A32" s="41">
        <v>31</v>
      </c>
      <c r="B32" s="41">
        <v>203042</v>
      </c>
      <c r="C32" s="41" t="s">
        <v>45</v>
      </c>
      <c r="D32" s="38">
        <v>1.54</v>
      </c>
      <c r="E32" s="38">
        <v>0.745</v>
      </c>
      <c r="F32" s="38">
        <v>0.745</v>
      </c>
      <c r="G32" s="38">
        <v>1</v>
      </c>
      <c r="H32" s="38">
        <v>0</v>
      </c>
      <c r="I32" s="38">
        <v>0</v>
      </c>
      <c r="J32" s="38">
        <v>2.19</v>
      </c>
      <c r="K32" s="38">
        <v>0</v>
      </c>
      <c r="L32" s="38">
        <v>0.31</v>
      </c>
      <c r="M32" s="38">
        <v>5</v>
      </c>
      <c r="N32" s="38">
        <v>0</v>
      </c>
      <c r="O32" s="38">
        <v>5</v>
      </c>
      <c r="P32" s="38">
        <v>8.4559999999999995</v>
      </c>
      <c r="Q32" s="38">
        <v>22.151</v>
      </c>
      <c r="R32" s="38">
        <v>9.6280000000000001</v>
      </c>
      <c r="S32" s="38">
        <v>17.114999999999998</v>
      </c>
      <c r="T32" s="38">
        <v>2.2955000000000001</v>
      </c>
      <c r="U32" s="38">
        <v>2.149</v>
      </c>
      <c r="V32" s="38">
        <v>2.149</v>
      </c>
      <c r="W32" s="38">
        <v>0.93159999999999998</v>
      </c>
      <c r="X32" s="38">
        <v>0</v>
      </c>
      <c r="Y32" s="41">
        <v>1.2598</v>
      </c>
      <c r="Z32" s="42">
        <v>0</v>
      </c>
    </row>
    <row r="33" spans="1:26" x14ac:dyDescent="0.25">
      <c r="A33" s="41">
        <v>32</v>
      </c>
      <c r="B33" s="41">
        <v>20740</v>
      </c>
      <c r="C33" s="41" t="s">
        <v>55</v>
      </c>
      <c r="D33" s="38">
        <v>1.36</v>
      </c>
      <c r="E33" s="38">
        <v>0.88500000000000001</v>
      </c>
      <c r="F33" s="38">
        <v>0.88500000000000001</v>
      </c>
      <c r="G33" s="38">
        <v>1</v>
      </c>
      <c r="H33" s="38">
        <v>0</v>
      </c>
      <c r="I33" s="38">
        <v>0</v>
      </c>
      <c r="J33" s="38">
        <v>2.19</v>
      </c>
      <c r="K33" s="38">
        <v>0</v>
      </c>
      <c r="L33" s="38">
        <v>0.31</v>
      </c>
      <c r="M33" s="38">
        <v>5</v>
      </c>
      <c r="N33" s="38">
        <v>0</v>
      </c>
      <c r="O33" s="38">
        <v>5</v>
      </c>
      <c r="P33" s="38">
        <v>8.9309999999999992</v>
      </c>
      <c r="Q33" s="38">
        <v>22.326000000000001</v>
      </c>
      <c r="R33" s="38">
        <v>11.896000000000001</v>
      </c>
      <c r="S33" s="38">
        <v>18.422000000000001</v>
      </c>
      <c r="T33" s="38">
        <v>2.2711999999999999</v>
      </c>
      <c r="U33" s="38">
        <v>2.2090999999999998</v>
      </c>
      <c r="V33" s="38">
        <v>2.2090999999999998</v>
      </c>
      <c r="W33" s="38">
        <v>0.99160000000000004</v>
      </c>
      <c r="X33" s="38">
        <v>0</v>
      </c>
      <c r="Y33" s="41">
        <v>0.98629999999999995</v>
      </c>
      <c r="Z33" s="42">
        <v>0</v>
      </c>
    </row>
    <row r="34" spans="1:26" x14ac:dyDescent="0.25">
      <c r="A34" s="41">
        <v>40</v>
      </c>
      <c r="B34" s="41">
        <v>248140</v>
      </c>
      <c r="C34" s="41" t="s">
        <v>63</v>
      </c>
      <c r="D34" s="38">
        <v>1.63</v>
      </c>
      <c r="E34" s="38">
        <v>0.78</v>
      </c>
      <c r="F34" s="38">
        <v>0.78</v>
      </c>
      <c r="G34" s="38">
        <v>1</v>
      </c>
      <c r="H34" s="38">
        <v>0</v>
      </c>
      <c r="I34" s="38">
        <v>0</v>
      </c>
      <c r="J34" s="38">
        <v>2.19</v>
      </c>
      <c r="K34" s="38">
        <v>0</v>
      </c>
      <c r="L34" s="38">
        <v>0.31</v>
      </c>
      <c r="M34" s="38">
        <v>5</v>
      </c>
      <c r="N34" s="38">
        <v>0</v>
      </c>
      <c r="O34" s="38">
        <v>5</v>
      </c>
      <c r="P34" s="38">
        <v>8.7289999999999992</v>
      </c>
      <c r="Q34" s="38">
        <v>21.803999999999998</v>
      </c>
      <c r="R34" s="38">
        <v>10.553000000000001</v>
      </c>
      <c r="S34" s="38">
        <v>16.835000000000001</v>
      </c>
      <c r="T34" s="38">
        <v>2.2183000000000002</v>
      </c>
      <c r="U34" s="38">
        <v>2.1526000000000001</v>
      </c>
      <c r="V34" s="38">
        <v>2.1526000000000001</v>
      </c>
      <c r="W34" s="38">
        <v>0.9204</v>
      </c>
      <c r="X34" s="38">
        <v>0</v>
      </c>
      <c r="Y34" s="41">
        <v>1.2012</v>
      </c>
      <c r="Z34" s="42">
        <v>0</v>
      </c>
    </row>
    <row r="35" spans="1:26" x14ac:dyDescent="0.25">
      <c r="A35" s="41">
        <v>41</v>
      </c>
      <c r="B35" s="41">
        <v>253083</v>
      </c>
      <c r="C35" s="41" t="s">
        <v>64</v>
      </c>
      <c r="D35" s="38">
        <v>1.5489999999999999</v>
      </c>
      <c r="E35" s="38">
        <v>0.77800000000000002</v>
      </c>
      <c r="F35" s="38">
        <v>0.77800000000000002</v>
      </c>
      <c r="G35" s="38">
        <v>1</v>
      </c>
      <c r="H35" s="38">
        <v>0</v>
      </c>
      <c r="I35" s="38">
        <v>0</v>
      </c>
      <c r="J35" s="38">
        <v>2.19</v>
      </c>
      <c r="K35" s="38">
        <v>0</v>
      </c>
      <c r="L35" s="38">
        <v>0.31</v>
      </c>
      <c r="M35" s="38">
        <v>5</v>
      </c>
      <c r="N35" s="38">
        <v>0</v>
      </c>
      <c r="O35" s="38">
        <v>5</v>
      </c>
      <c r="P35" s="38">
        <v>8.8249999999999993</v>
      </c>
      <c r="Q35" s="38">
        <v>21.707999999999998</v>
      </c>
      <c r="R35" s="38">
        <v>11.769</v>
      </c>
      <c r="S35" s="38">
        <v>16.635999999999999</v>
      </c>
      <c r="T35" s="38">
        <v>2.1471</v>
      </c>
      <c r="U35" s="38">
        <v>2.1907999999999999</v>
      </c>
      <c r="V35" s="38">
        <v>2.1471</v>
      </c>
      <c r="W35" s="38">
        <v>0.90710000000000002</v>
      </c>
      <c r="X35" s="38">
        <v>0</v>
      </c>
      <c r="Y35" s="41">
        <v>1.1914</v>
      </c>
      <c r="Z35" s="42">
        <v>0</v>
      </c>
    </row>
    <row r="36" spans="1:26" x14ac:dyDescent="0.25">
      <c r="A36" s="41">
        <v>42</v>
      </c>
      <c r="B36" s="41">
        <v>260210</v>
      </c>
      <c r="C36" s="41" t="s">
        <v>65</v>
      </c>
      <c r="D36" s="38">
        <v>1.83</v>
      </c>
      <c r="E36" s="38">
        <v>0.75</v>
      </c>
      <c r="F36" s="38">
        <v>0.75</v>
      </c>
      <c r="G36" s="38">
        <v>1</v>
      </c>
      <c r="H36" s="38">
        <v>0</v>
      </c>
      <c r="I36" s="38">
        <v>0</v>
      </c>
      <c r="J36" s="38">
        <v>2.19</v>
      </c>
      <c r="K36" s="38">
        <v>0</v>
      </c>
      <c r="L36" s="38">
        <v>0.31</v>
      </c>
      <c r="M36" s="38">
        <v>5</v>
      </c>
      <c r="N36" s="38">
        <v>0</v>
      </c>
      <c r="O36" s="38">
        <v>5</v>
      </c>
      <c r="P36" s="38">
        <v>8.9540000000000006</v>
      </c>
      <c r="Q36" s="38">
        <v>21.28</v>
      </c>
      <c r="R36" s="38">
        <v>11.516999999999999</v>
      </c>
      <c r="S36" s="38">
        <v>16.009</v>
      </c>
      <c r="T36" s="38">
        <v>2.0939000000000001</v>
      </c>
      <c r="U36" s="38">
        <v>2.1392000000000002</v>
      </c>
      <c r="V36" s="38">
        <v>2.0939000000000001</v>
      </c>
      <c r="W36" s="38">
        <v>0.87390000000000001</v>
      </c>
      <c r="X36" s="38">
        <v>0</v>
      </c>
      <c r="Y36" s="41">
        <v>1.3573999999999999</v>
      </c>
      <c r="Z36" s="42">
        <v>0</v>
      </c>
    </row>
    <row r="37" spans="1:26" x14ac:dyDescent="0.25">
      <c r="A37" s="41">
        <v>43</v>
      </c>
      <c r="B37" s="41">
        <v>262812</v>
      </c>
      <c r="C37" s="41" t="s">
        <v>66</v>
      </c>
      <c r="D37" s="38">
        <v>1.77</v>
      </c>
      <c r="E37" s="38">
        <v>0.81</v>
      </c>
      <c r="F37" s="38">
        <v>0.75</v>
      </c>
      <c r="G37" s="38">
        <v>1</v>
      </c>
      <c r="H37" s="38">
        <v>0</v>
      </c>
      <c r="I37" s="38">
        <v>0</v>
      </c>
      <c r="J37" s="38">
        <v>2.19</v>
      </c>
      <c r="K37" s="38">
        <v>0</v>
      </c>
      <c r="L37" s="38">
        <v>0.31</v>
      </c>
      <c r="M37" s="38">
        <v>5</v>
      </c>
      <c r="N37" s="38">
        <v>0</v>
      </c>
      <c r="O37" s="38">
        <v>5</v>
      </c>
      <c r="P37" s="38">
        <v>8.8689999999999998</v>
      </c>
      <c r="Q37" s="38">
        <v>21.606999999999999</v>
      </c>
      <c r="R37" s="38">
        <v>11.275</v>
      </c>
      <c r="S37" s="38">
        <v>16.506</v>
      </c>
      <c r="T37" s="38">
        <v>2.1560000000000001</v>
      </c>
      <c r="U37" s="38">
        <v>2.1469999999999998</v>
      </c>
      <c r="V37" s="38">
        <v>2.1469999999999998</v>
      </c>
      <c r="W37" s="38">
        <v>0.92689999999999995</v>
      </c>
      <c r="X37" s="38">
        <v>0</v>
      </c>
      <c r="Y37" s="41">
        <v>1.2598</v>
      </c>
      <c r="Z37" s="42">
        <v>0</v>
      </c>
    </row>
    <row r="38" spans="1:26" x14ac:dyDescent="0.25">
      <c r="A38" s="41">
        <v>44</v>
      </c>
      <c r="B38" s="41">
        <v>290797</v>
      </c>
      <c r="C38" s="41" t="s">
        <v>45</v>
      </c>
      <c r="D38" s="38">
        <v>1.54</v>
      </c>
      <c r="E38" s="38">
        <v>0.745</v>
      </c>
      <c r="F38" s="38">
        <v>0.745</v>
      </c>
      <c r="G38" s="38">
        <v>1</v>
      </c>
      <c r="H38" s="38">
        <v>0</v>
      </c>
      <c r="I38" s="38">
        <v>0</v>
      </c>
      <c r="J38" s="38">
        <v>2.19</v>
      </c>
      <c r="K38" s="38">
        <v>0</v>
      </c>
      <c r="L38" s="38">
        <v>0.31</v>
      </c>
      <c r="M38" s="38">
        <v>5</v>
      </c>
      <c r="N38" s="38">
        <v>0</v>
      </c>
      <c r="O38" s="38">
        <v>5</v>
      </c>
      <c r="P38" s="38">
        <v>8.4629999999999992</v>
      </c>
      <c r="Q38" s="38">
        <v>21.934999999999999</v>
      </c>
      <c r="R38" s="38">
        <v>9.6370000000000005</v>
      </c>
      <c r="S38" s="38">
        <v>15.632</v>
      </c>
      <c r="T38" s="38">
        <v>2.2067999999999999</v>
      </c>
      <c r="U38" s="38">
        <v>2.1160000000000001</v>
      </c>
      <c r="V38" s="38">
        <v>2.1160000000000001</v>
      </c>
      <c r="W38" s="38">
        <v>0.89859999999999995</v>
      </c>
      <c r="X38" s="38">
        <v>0</v>
      </c>
      <c r="Y38" s="41">
        <v>1.4551000000000001</v>
      </c>
      <c r="Z38" s="42">
        <v>0</v>
      </c>
    </row>
    <row r="39" spans="1:26" x14ac:dyDescent="0.25">
      <c r="A39" s="41">
        <v>45</v>
      </c>
      <c r="B39" s="41">
        <v>290798</v>
      </c>
      <c r="C39" s="41" t="s">
        <v>67</v>
      </c>
      <c r="D39" s="38">
        <v>1.5469999999999999</v>
      </c>
      <c r="E39" s="38">
        <v>0.67500000000000004</v>
      </c>
      <c r="F39" s="38">
        <v>0.73799999999999999</v>
      </c>
      <c r="G39" s="38">
        <v>1</v>
      </c>
      <c r="H39" s="38">
        <v>0</v>
      </c>
      <c r="I39" s="38">
        <v>0</v>
      </c>
      <c r="J39" s="38">
        <v>2.19</v>
      </c>
      <c r="K39" s="38">
        <v>0</v>
      </c>
      <c r="L39" s="38">
        <v>0.31</v>
      </c>
      <c r="M39" s="38">
        <v>5</v>
      </c>
      <c r="N39" s="38">
        <v>0</v>
      </c>
      <c r="O39" s="38">
        <v>5</v>
      </c>
      <c r="P39" s="38">
        <v>8.4819999999999993</v>
      </c>
      <c r="Q39" s="38">
        <v>21.776</v>
      </c>
      <c r="R39" s="38">
        <v>9.5730000000000004</v>
      </c>
      <c r="S39" s="38">
        <v>15.089</v>
      </c>
      <c r="T39" s="38">
        <v>2.1728999999999998</v>
      </c>
      <c r="U39" s="38">
        <v>2.1071</v>
      </c>
      <c r="V39" s="38">
        <v>2.1071</v>
      </c>
      <c r="W39" s="38">
        <v>0.875</v>
      </c>
      <c r="X39" s="38">
        <v>0</v>
      </c>
      <c r="Y39" s="41">
        <v>1.4843999999999999</v>
      </c>
      <c r="Z39" s="42">
        <v>0</v>
      </c>
    </row>
    <row r="40" spans="1:26" x14ac:dyDescent="0.25">
      <c r="A40" s="41">
        <v>46</v>
      </c>
      <c r="B40" s="41">
        <v>290799</v>
      </c>
      <c r="C40" s="41" t="s">
        <v>68</v>
      </c>
      <c r="D40" s="38">
        <v>1.554</v>
      </c>
      <c r="E40" s="38">
        <v>0.67500000000000004</v>
      </c>
      <c r="F40" s="38">
        <v>0.73099999999999998</v>
      </c>
      <c r="G40" s="38">
        <v>1</v>
      </c>
      <c r="H40" s="38">
        <v>0</v>
      </c>
      <c r="I40" s="38">
        <v>0</v>
      </c>
      <c r="J40" s="38">
        <v>2.19</v>
      </c>
      <c r="K40" s="38">
        <v>0</v>
      </c>
      <c r="L40" s="38">
        <v>0.31</v>
      </c>
      <c r="M40" s="38">
        <v>5</v>
      </c>
      <c r="N40" s="38">
        <v>0</v>
      </c>
      <c r="O40" s="38">
        <v>5</v>
      </c>
      <c r="P40" s="38">
        <v>8.4819999999999993</v>
      </c>
      <c r="Q40" s="38">
        <v>21.731999999999999</v>
      </c>
      <c r="R40" s="38">
        <v>9.5860000000000003</v>
      </c>
      <c r="S40" s="38">
        <v>15.206</v>
      </c>
      <c r="T40" s="38">
        <v>2.1671</v>
      </c>
      <c r="U40" s="38">
        <v>2.1013999999999999</v>
      </c>
      <c r="V40" s="38">
        <v>2.1013999999999999</v>
      </c>
      <c r="W40" s="38">
        <v>0.86929999999999996</v>
      </c>
      <c r="X40" s="38">
        <v>0</v>
      </c>
      <c r="Y40" s="41">
        <v>1.5039</v>
      </c>
      <c r="Z40" s="42">
        <v>0</v>
      </c>
    </row>
    <row r="41" spans="1:26" x14ac:dyDescent="0.25">
      <c r="A41" s="41">
        <v>47</v>
      </c>
      <c r="B41" s="41">
        <v>290800</v>
      </c>
      <c r="C41" s="41" t="s">
        <v>69</v>
      </c>
      <c r="D41" s="38">
        <v>1.5609999999999999</v>
      </c>
      <c r="E41" s="38">
        <v>0.67500000000000004</v>
      </c>
      <c r="F41" s="38">
        <v>0.72399999999999998</v>
      </c>
      <c r="G41" s="38">
        <v>1</v>
      </c>
      <c r="H41" s="38">
        <v>0</v>
      </c>
      <c r="I41" s="38">
        <v>0</v>
      </c>
      <c r="J41" s="38">
        <v>2.19</v>
      </c>
      <c r="K41" s="38">
        <v>0</v>
      </c>
      <c r="L41" s="38">
        <v>0.31</v>
      </c>
      <c r="M41" s="38">
        <v>5</v>
      </c>
      <c r="N41" s="38">
        <v>0</v>
      </c>
      <c r="O41" s="38">
        <v>5</v>
      </c>
      <c r="P41" s="38">
        <v>8.4819999999999993</v>
      </c>
      <c r="Q41" s="38">
        <v>21.669</v>
      </c>
      <c r="R41" s="38">
        <v>9.4009999999999998</v>
      </c>
      <c r="S41" s="38">
        <v>15.313000000000001</v>
      </c>
      <c r="T41" s="38">
        <v>2.1760000000000002</v>
      </c>
      <c r="U41" s="38">
        <v>2.1036999999999999</v>
      </c>
      <c r="V41" s="38">
        <v>2.1036999999999999</v>
      </c>
      <c r="W41" s="38">
        <v>0.87170000000000003</v>
      </c>
      <c r="X41" s="38">
        <v>0</v>
      </c>
      <c r="Y41" s="41">
        <v>1.4745999999999999</v>
      </c>
      <c r="Z41" s="42">
        <v>0</v>
      </c>
    </row>
    <row r="42" spans="1:26" x14ac:dyDescent="0.25">
      <c r="A42" s="41">
        <v>48</v>
      </c>
      <c r="B42" s="41">
        <v>290801</v>
      </c>
      <c r="C42" s="41" t="s">
        <v>70</v>
      </c>
      <c r="D42" s="38">
        <v>1.5680000000000001</v>
      </c>
      <c r="E42" s="38">
        <v>0.67500000000000004</v>
      </c>
      <c r="F42" s="38">
        <v>0.71699999999999997</v>
      </c>
      <c r="G42" s="38">
        <v>1</v>
      </c>
      <c r="H42" s="38">
        <v>0</v>
      </c>
      <c r="I42" s="38">
        <v>0</v>
      </c>
      <c r="J42" s="38">
        <v>2.19</v>
      </c>
      <c r="K42" s="38">
        <v>0</v>
      </c>
      <c r="L42" s="38">
        <v>0.31</v>
      </c>
      <c r="M42" s="38">
        <v>5</v>
      </c>
      <c r="N42" s="38">
        <v>0</v>
      </c>
      <c r="O42" s="38">
        <v>5</v>
      </c>
      <c r="P42" s="38">
        <v>8.4819999999999993</v>
      </c>
      <c r="Q42" s="38">
        <v>21.619</v>
      </c>
      <c r="R42" s="38">
        <v>9.3729999999999993</v>
      </c>
      <c r="S42" s="38">
        <v>15.275</v>
      </c>
      <c r="T42" s="38">
        <v>2.1720999999999999</v>
      </c>
      <c r="U42" s="38">
        <v>2.0962000000000001</v>
      </c>
      <c r="V42" s="38">
        <v>2.0962000000000001</v>
      </c>
      <c r="W42" s="38">
        <v>0.86419999999999997</v>
      </c>
      <c r="X42" s="38">
        <v>0</v>
      </c>
      <c r="Y42" s="41">
        <v>1.5137</v>
      </c>
      <c r="Z42" s="42">
        <v>0</v>
      </c>
    </row>
    <row r="43" spans="1:26" x14ac:dyDescent="0.25">
      <c r="A43" s="41">
        <v>49</v>
      </c>
      <c r="B43" s="41">
        <v>290802</v>
      </c>
      <c r="C43" s="41" t="s">
        <v>71</v>
      </c>
      <c r="D43" s="38">
        <v>1.571</v>
      </c>
      <c r="E43" s="38">
        <v>0.67500000000000004</v>
      </c>
      <c r="F43" s="38">
        <v>0.71399999999999997</v>
      </c>
      <c r="G43" s="38">
        <v>1</v>
      </c>
      <c r="H43" s="38">
        <v>0</v>
      </c>
      <c r="I43" s="38">
        <v>0</v>
      </c>
      <c r="J43" s="38">
        <v>2.19</v>
      </c>
      <c r="K43" s="38">
        <v>0</v>
      </c>
      <c r="L43" s="38">
        <v>0.31</v>
      </c>
      <c r="M43" s="38">
        <v>5</v>
      </c>
      <c r="N43" s="38">
        <v>0</v>
      </c>
      <c r="O43" s="38">
        <v>5</v>
      </c>
      <c r="P43" s="38">
        <v>8.4849999999999994</v>
      </c>
      <c r="Q43" s="38">
        <v>21.599</v>
      </c>
      <c r="R43" s="38">
        <v>9.282</v>
      </c>
      <c r="S43" s="38">
        <v>15.255000000000001</v>
      </c>
      <c r="T43" s="38">
        <v>2.1768999999999998</v>
      </c>
      <c r="U43" s="38">
        <v>2.1019000000000001</v>
      </c>
      <c r="V43" s="38">
        <v>2.1019000000000001</v>
      </c>
      <c r="W43" s="38">
        <v>0.86990000000000001</v>
      </c>
      <c r="X43" s="38">
        <v>0</v>
      </c>
      <c r="Y43" s="41">
        <v>1.4745999999999999</v>
      </c>
      <c r="Z43" s="42">
        <v>0</v>
      </c>
    </row>
    <row r="44" spans="1:26" x14ac:dyDescent="0.25">
      <c r="A44" s="41">
        <v>50</v>
      </c>
      <c r="B44" s="41">
        <v>35622</v>
      </c>
      <c r="C44" s="41" t="s">
        <v>72</v>
      </c>
      <c r="D44" s="38">
        <v>1.448</v>
      </c>
      <c r="E44" s="38">
        <v>0.86</v>
      </c>
      <c r="F44" s="38">
        <v>0.86</v>
      </c>
      <c r="G44" s="38">
        <v>0.41299999999999998</v>
      </c>
      <c r="H44" s="38">
        <v>0.58699999999999997</v>
      </c>
      <c r="I44" s="38">
        <v>2.19</v>
      </c>
      <c r="J44" s="38">
        <v>2.0630000000000002</v>
      </c>
      <c r="K44" s="38">
        <v>0.31</v>
      </c>
      <c r="L44" s="38">
        <v>0.34699999999999998</v>
      </c>
      <c r="M44" s="38">
        <v>4</v>
      </c>
      <c r="N44" s="38">
        <v>5</v>
      </c>
      <c r="O44" s="38">
        <v>4.5869999999999997</v>
      </c>
      <c r="P44" s="38">
        <v>9.0950000000000006</v>
      </c>
      <c r="Q44" s="38">
        <v>23.027000000000001</v>
      </c>
      <c r="R44" s="38">
        <v>12.337</v>
      </c>
      <c r="S44" s="38">
        <v>20.509</v>
      </c>
      <c r="T44" s="38">
        <v>2.3866999999999998</v>
      </c>
      <c r="U44" s="38">
        <v>2.3027000000000002</v>
      </c>
      <c r="V44" s="38">
        <v>2.3027000000000002</v>
      </c>
      <c r="W44" s="38">
        <v>1.0851</v>
      </c>
      <c r="X44" s="38">
        <v>0</v>
      </c>
      <c r="Y44" s="41">
        <v>0.64449999999999996</v>
      </c>
      <c r="Z44" s="42">
        <v>1</v>
      </c>
    </row>
    <row r="45" spans="1:26" x14ac:dyDescent="0.25">
      <c r="A45" s="41">
        <v>51</v>
      </c>
      <c r="B45" s="41">
        <v>35770</v>
      </c>
      <c r="C45" s="41" t="s">
        <v>73</v>
      </c>
      <c r="D45" s="38">
        <v>2.3450000000000002</v>
      </c>
      <c r="E45" s="38">
        <v>0.83799999999999997</v>
      </c>
      <c r="F45" s="38">
        <v>0.77400000000000002</v>
      </c>
      <c r="G45" s="38">
        <v>1</v>
      </c>
      <c r="H45" s="38">
        <v>0</v>
      </c>
      <c r="I45" s="38">
        <v>0</v>
      </c>
      <c r="J45" s="38">
        <v>2.16</v>
      </c>
      <c r="K45" s="38">
        <v>0</v>
      </c>
      <c r="L45" s="38">
        <v>0.55000000000000004</v>
      </c>
      <c r="M45" s="38">
        <v>6</v>
      </c>
      <c r="N45" s="38">
        <v>0</v>
      </c>
      <c r="O45" s="38">
        <v>6</v>
      </c>
      <c r="P45" s="38">
        <v>9.1180000000000003</v>
      </c>
      <c r="Q45" s="38">
        <v>22.643000000000001</v>
      </c>
      <c r="R45" s="38">
        <v>9.6449999999999996</v>
      </c>
      <c r="S45" s="38">
        <v>16.274000000000001</v>
      </c>
      <c r="T45" s="38">
        <v>2.242</v>
      </c>
      <c r="U45" s="38">
        <v>2.2465999999999999</v>
      </c>
      <c r="V45" s="38">
        <v>2.242</v>
      </c>
      <c r="W45" s="38">
        <v>1.022</v>
      </c>
      <c r="X45" s="38">
        <v>0</v>
      </c>
      <c r="Y45" s="41">
        <v>1.2109000000000001</v>
      </c>
      <c r="Z45" s="42">
        <v>0</v>
      </c>
    </row>
    <row r="46" spans="1:26" x14ac:dyDescent="0.25">
      <c r="A46" s="41">
        <v>52</v>
      </c>
      <c r="B46" s="41">
        <v>38055</v>
      </c>
      <c r="C46" s="41" t="s">
        <v>36</v>
      </c>
      <c r="D46" s="38">
        <v>1.33</v>
      </c>
      <c r="E46" s="38">
        <v>0.86</v>
      </c>
      <c r="F46" s="38">
        <v>0.86</v>
      </c>
      <c r="G46" s="38">
        <v>1</v>
      </c>
      <c r="H46" s="38">
        <v>0</v>
      </c>
      <c r="I46" s="38">
        <v>0</v>
      </c>
      <c r="J46" s="38">
        <v>1.9</v>
      </c>
      <c r="K46" s="38">
        <v>0</v>
      </c>
      <c r="L46" s="38">
        <v>0.4</v>
      </c>
      <c r="M46" s="38">
        <v>4</v>
      </c>
      <c r="N46" s="38">
        <v>0</v>
      </c>
      <c r="O46" s="38">
        <v>4</v>
      </c>
      <c r="P46" s="38">
        <v>9.1859999999999999</v>
      </c>
      <c r="Q46" s="38">
        <v>22.186</v>
      </c>
      <c r="R46" s="38">
        <v>11.807</v>
      </c>
      <c r="S46" s="38">
        <v>17.222000000000001</v>
      </c>
      <c r="T46" s="38">
        <v>2.1844999999999999</v>
      </c>
      <c r="U46" s="38">
        <v>2.2168999999999999</v>
      </c>
      <c r="V46" s="38">
        <v>2.1844999999999999</v>
      </c>
      <c r="W46" s="38">
        <v>0.96450000000000002</v>
      </c>
      <c r="X46" s="38">
        <v>0</v>
      </c>
      <c r="Y46" s="41">
        <v>0.91800000000000004</v>
      </c>
      <c r="Z46" s="42">
        <v>0</v>
      </c>
    </row>
    <row r="47" spans="1:26" x14ac:dyDescent="0.25">
      <c r="A47" s="41">
        <v>53</v>
      </c>
      <c r="B47" s="41">
        <v>38056</v>
      </c>
      <c r="C47" s="41" t="s">
        <v>36</v>
      </c>
      <c r="D47" s="38">
        <v>1.33</v>
      </c>
      <c r="E47" s="38">
        <v>0.86</v>
      </c>
      <c r="F47" s="38">
        <v>0.86</v>
      </c>
      <c r="G47" s="38">
        <v>1</v>
      </c>
      <c r="H47" s="38">
        <v>0</v>
      </c>
      <c r="I47" s="38">
        <v>0</v>
      </c>
      <c r="J47" s="38">
        <v>1.9</v>
      </c>
      <c r="K47" s="38">
        <v>0</v>
      </c>
      <c r="L47" s="38">
        <v>0.4</v>
      </c>
      <c r="M47" s="38">
        <v>4</v>
      </c>
      <c r="N47" s="38">
        <v>0</v>
      </c>
      <c r="O47" s="38">
        <v>4</v>
      </c>
      <c r="P47" s="38">
        <v>9.1929999999999996</v>
      </c>
      <c r="Q47" s="38">
        <v>22.289000000000001</v>
      </c>
      <c r="R47" s="38">
        <v>11.858000000000001</v>
      </c>
      <c r="S47" s="38">
        <v>17.443999999999999</v>
      </c>
      <c r="T47" s="38">
        <v>2.2014</v>
      </c>
      <c r="U47" s="38">
        <v>2.2210000000000001</v>
      </c>
      <c r="V47" s="38">
        <v>2.2014</v>
      </c>
      <c r="W47" s="38">
        <v>0.98140000000000005</v>
      </c>
      <c r="X47" s="38">
        <v>0</v>
      </c>
      <c r="Y47" s="41">
        <v>0.90820000000000001</v>
      </c>
      <c r="Z47" s="42">
        <v>0</v>
      </c>
    </row>
    <row r="48" spans="1:26" x14ac:dyDescent="0.25">
      <c r="A48" s="41">
        <v>54</v>
      </c>
      <c r="B48" s="41">
        <v>421531</v>
      </c>
      <c r="C48" s="41" t="s">
        <v>74</v>
      </c>
      <c r="D48" s="38">
        <v>1.54</v>
      </c>
      <c r="E48" s="38">
        <v>0.745</v>
      </c>
      <c r="F48" s="38">
        <v>0.745</v>
      </c>
      <c r="G48" s="38">
        <v>1</v>
      </c>
      <c r="H48" s="38">
        <v>0</v>
      </c>
      <c r="I48" s="38">
        <v>0</v>
      </c>
      <c r="J48" s="38">
        <v>2.1800000000000002</v>
      </c>
      <c r="K48" s="38">
        <v>0</v>
      </c>
      <c r="L48" s="38">
        <v>0.47499999999999998</v>
      </c>
      <c r="M48" s="38">
        <v>5</v>
      </c>
      <c r="N48" s="38">
        <v>0</v>
      </c>
      <c r="O48" s="38">
        <v>5</v>
      </c>
      <c r="P48" s="38">
        <v>8.8059999999999992</v>
      </c>
      <c r="Q48" s="38">
        <v>22.241</v>
      </c>
      <c r="R48" s="38">
        <v>9.4339999999999993</v>
      </c>
      <c r="S48" s="38">
        <v>14.991</v>
      </c>
      <c r="T48" s="38">
        <v>2.1726999999999999</v>
      </c>
      <c r="U48" s="38">
        <v>2.1474000000000002</v>
      </c>
      <c r="V48" s="38">
        <v>2.1474000000000002</v>
      </c>
      <c r="W48" s="38">
        <v>0.93799999999999994</v>
      </c>
      <c r="X48" s="38">
        <v>0</v>
      </c>
      <c r="Y48" s="41">
        <v>1.3086</v>
      </c>
      <c r="Z48" s="42">
        <v>0</v>
      </c>
    </row>
    <row r="49" spans="1:26" x14ac:dyDescent="0.25">
      <c r="A49" s="41">
        <v>55</v>
      </c>
      <c r="B49" s="41">
        <v>423538</v>
      </c>
      <c r="C49" s="41" t="s">
        <v>75</v>
      </c>
      <c r="D49" s="38">
        <v>1.552</v>
      </c>
      <c r="E49" s="38">
        <v>0.86</v>
      </c>
      <c r="F49" s="38">
        <v>0.79700000000000004</v>
      </c>
      <c r="G49" s="38">
        <v>1</v>
      </c>
      <c r="H49" s="38">
        <v>0</v>
      </c>
      <c r="I49" s="38">
        <v>0</v>
      </c>
      <c r="J49" s="38">
        <v>2.19</v>
      </c>
      <c r="K49" s="38">
        <v>0</v>
      </c>
      <c r="L49" s="38">
        <v>0.31</v>
      </c>
      <c r="M49" s="38">
        <v>5</v>
      </c>
      <c r="N49" s="38">
        <v>0</v>
      </c>
      <c r="O49" s="38">
        <v>5</v>
      </c>
      <c r="P49" s="38">
        <v>8.84</v>
      </c>
      <c r="Q49" s="38">
        <v>21.468</v>
      </c>
      <c r="R49" s="38">
        <v>10.220000000000001</v>
      </c>
      <c r="S49" s="38">
        <v>16.763999999999999</v>
      </c>
      <c r="T49" s="38">
        <v>2.2027000000000001</v>
      </c>
      <c r="U49" s="38">
        <v>2.15</v>
      </c>
      <c r="V49" s="38">
        <v>2.15</v>
      </c>
      <c r="W49" s="38">
        <v>0.91520000000000001</v>
      </c>
      <c r="X49" s="38">
        <v>0</v>
      </c>
      <c r="Y49" s="41">
        <v>1.2012</v>
      </c>
      <c r="Z49" s="42">
        <v>0</v>
      </c>
    </row>
    <row r="50" spans="1:26" x14ac:dyDescent="0.25">
      <c r="A50" s="41">
        <v>56</v>
      </c>
      <c r="B50" s="41">
        <v>467</v>
      </c>
      <c r="C50" s="41" t="s">
        <v>44</v>
      </c>
      <c r="D50" s="38">
        <v>1.33</v>
      </c>
      <c r="E50" s="38">
        <v>0.86</v>
      </c>
      <c r="F50" s="38">
        <v>0.86</v>
      </c>
      <c r="G50" s="38">
        <v>1</v>
      </c>
      <c r="H50" s="38">
        <v>0</v>
      </c>
      <c r="I50" s="38">
        <v>0</v>
      </c>
      <c r="J50" s="38">
        <v>2.19</v>
      </c>
      <c r="K50" s="38">
        <v>0</v>
      </c>
      <c r="L50" s="38">
        <v>0.31</v>
      </c>
      <c r="M50" s="38">
        <v>5</v>
      </c>
      <c r="N50" s="38">
        <v>0</v>
      </c>
      <c r="O50" s="38">
        <v>5</v>
      </c>
      <c r="P50" s="38">
        <v>8.8149999999999995</v>
      </c>
      <c r="Q50" s="38">
        <v>22.745999999999999</v>
      </c>
      <c r="R50" s="38">
        <v>11.516</v>
      </c>
      <c r="S50" s="38">
        <v>17.466999999999999</v>
      </c>
      <c r="T50" s="38">
        <v>2.2654000000000001</v>
      </c>
      <c r="U50" s="38">
        <v>2.2176999999999998</v>
      </c>
      <c r="V50" s="38">
        <v>2.2176999999999998</v>
      </c>
      <c r="W50" s="38">
        <v>1.0002</v>
      </c>
      <c r="X50" s="38">
        <v>0</v>
      </c>
      <c r="Y50" s="41">
        <v>1.0448999999999999</v>
      </c>
      <c r="Z50" s="42">
        <v>0</v>
      </c>
    </row>
    <row r="51" spans="1:26" x14ac:dyDescent="0.25">
      <c r="A51" s="41">
        <v>61</v>
      </c>
      <c r="B51" s="41">
        <v>65407</v>
      </c>
      <c r="C51" s="41" t="s">
        <v>80</v>
      </c>
      <c r="D51" s="38">
        <v>1.36</v>
      </c>
      <c r="E51" s="38">
        <v>0.88500000000000001</v>
      </c>
      <c r="F51" s="38">
        <v>0.88500000000000001</v>
      </c>
      <c r="G51" s="38">
        <v>1</v>
      </c>
      <c r="H51" s="38">
        <v>0</v>
      </c>
      <c r="I51" s="38">
        <v>0</v>
      </c>
      <c r="J51" s="38">
        <v>2.19</v>
      </c>
      <c r="K51" s="38">
        <v>0</v>
      </c>
      <c r="L51" s="38">
        <v>0.31</v>
      </c>
      <c r="M51" s="38">
        <v>5</v>
      </c>
      <c r="N51" s="38">
        <v>0</v>
      </c>
      <c r="O51" s="38">
        <v>5</v>
      </c>
      <c r="P51" s="38">
        <v>8.9269999999999996</v>
      </c>
      <c r="Q51" s="38">
        <v>22.276</v>
      </c>
      <c r="R51" s="38">
        <v>11.891999999999999</v>
      </c>
      <c r="S51" s="38">
        <v>18.236999999999998</v>
      </c>
      <c r="T51" s="38">
        <v>2.2603</v>
      </c>
      <c r="U51" s="38">
        <v>2.2071999999999998</v>
      </c>
      <c r="V51" s="38">
        <v>2.2071999999999998</v>
      </c>
      <c r="W51" s="38">
        <v>0.98970000000000002</v>
      </c>
      <c r="X51" s="38">
        <v>0</v>
      </c>
      <c r="Y51" s="41">
        <v>0.99609999999999999</v>
      </c>
      <c r="Z51" s="42">
        <v>0</v>
      </c>
    </row>
    <row r="52" spans="1:26" x14ac:dyDescent="0.25">
      <c r="A52" s="41">
        <v>62</v>
      </c>
      <c r="B52" s="41">
        <v>65408</v>
      </c>
      <c r="C52" s="41" t="s">
        <v>81</v>
      </c>
      <c r="D52" s="38">
        <v>1.36</v>
      </c>
      <c r="E52" s="38">
        <v>0.88500000000000001</v>
      </c>
      <c r="F52" s="38">
        <v>0.88500000000000001</v>
      </c>
      <c r="G52" s="38">
        <v>1</v>
      </c>
      <c r="H52" s="38">
        <v>0</v>
      </c>
      <c r="I52" s="38">
        <v>0</v>
      </c>
      <c r="J52" s="38">
        <v>2.19</v>
      </c>
      <c r="K52" s="38">
        <v>0</v>
      </c>
      <c r="L52" s="38">
        <v>0.31</v>
      </c>
      <c r="M52" s="38">
        <v>5</v>
      </c>
      <c r="N52" s="38">
        <v>0</v>
      </c>
      <c r="O52" s="38">
        <v>5</v>
      </c>
      <c r="P52" s="38">
        <v>8.9499999999999993</v>
      </c>
      <c r="Q52" s="38">
        <v>22.23</v>
      </c>
      <c r="R52" s="38">
        <v>11.988</v>
      </c>
      <c r="S52" s="38">
        <v>18.199000000000002</v>
      </c>
      <c r="T52" s="38">
        <v>2.2519999999999998</v>
      </c>
      <c r="U52" s="38">
        <v>2.2059000000000002</v>
      </c>
      <c r="V52" s="38">
        <v>2.2059000000000002</v>
      </c>
      <c r="W52" s="38">
        <v>0.98839999999999995</v>
      </c>
      <c r="X52" s="38">
        <v>0</v>
      </c>
      <c r="Y52" s="41">
        <v>1.0059</v>
      </c>
      <c r="Z52" s="42">
        <v>0</v>
      </c>
    </row>
    <row r="53" spans="1:26" x14ac:dyDescent="0.25">
      <c r="A53" s="41">
        <v>67</v>
      </c>
      <c r="B53" s="41">
        <v>71326</v>
      </c>
      <c r="C53" s="41" t="s">
        <v>86</v>
      </c>
      <c r="D53" s="38">
        <v>1.6</v>
      </c>
      <c r="E53" s="38">
        <v>0.82</v>
      </c>
      <c r="F53" s="38">
        <v>0.82</v>
      </c>
      <c r="G53" s="38">
        <v>1</v>
      </c>
      <c r="H53" s="38">
        <v>0</v>
      </c>
      <c r="I53" s="38">
        <v>0</v>
      </c>
      <c r="J53" s="38">
        <v>2.19</v>
      </c>
      <c r="K53" s="38">
        <v>0</v>
      </c>
      <c r="L53" s="38">
        <v>0.31</v>
      </c>
      <c r="M53" s="38">
        <v>5</v>
      </c>
      <c r="N53" s="38">
        <v>0</v>
      </c>
      <c r="O53" s="38">
        <v>5</v>
      </c>
      <c r="P53" s="38">
        <v>8.7360000000000007</v>
      </c>
      <c r="Q53" s="38">
        <v>22.093</v>
      </c>
      <c r="R53" s="38">
        <v>10.781000000000001</v>
      </c>
      <c r="S53" s="38">
        <v>17.338999999999999</v>
      </c>
      <c r="T53" s="38">
        <v>2.2299000000000002</v>
      </c>
      <c r="U53" s="38">
        <v>2.1728999999999998</v>
      </c>
      <c r="V53" s="38">
        <v>2.1728999999999998</v>
      </c>
      <c r="W53" s="38">
        <v>0.95540000000000003</v>
      </c>
      <c r="X53" s="38">
        <v>0</v>
      </c>
      <c r="Y53" s="41">
        <v>1.1523000000000001</v>
      </c>
      <c r="Z53" s="42">
        <v>0</v>
      </c>
    </row>
    <row r="54" spans="1:26" x14ac:dyDescent="0.25">
      <c r="A54" s="41">
        <v>68</v>
      </c>
      <c r="B54" s="41">
        <v>72201</v>
      </c>
      <c r="C54" s="41" t="s">
        <v>87</v>
      </c>
      <c r="D54" s="38">
        <v>1.7370000000000001</v>
      </c>
      <c r="E54" s="38">
        <v>0.745</v>
      </c>
      <c r="F54" s="38">
        <v>0.78700000000000003</v>
      </c>
      <c r="G54" s="38">
        <v>1</v>
      </c>
      <c r="H54" s="38">
        <v>0</v>
      </c>
      <c r="I54" s="38">
        <v>0</v>
      </c>
      <c r="J54" s="38">
        <v>2.19</v>
      </c>
      <c r="K54" s="38">
        <v>0</v>
      </c>
      <c r="L54" s="38">
        <v>0.31</v>
      </c>
      <c r="M54" s="38">
        <v>5</v>
      </c>
      <c r="N54" s="38">
        <v>0</v>
      </c>
      <c r="O54" s="38">
        <v>5</v>
      </c>
      <c r="P54" s="38">
        <v>8.5299999999999994</v>
      </c>
      <c r="Q54" s="38">
        <v>22.105</v>
      </c>
      <c r="R54" s="38">
        <v>10.250999999999999</v>
      </c>
      <c r="S54" s="38">
        <v>15.845000000000001</v>
      </c>
      <c r="T54" s="38">
        <v>2.2132000000000001</v>
      </c>
      <c r="U54" s="38">
        <v>2.1164000000000001</v>
      </c>
      <c r="V54" s="38">
        <v>2.1164000000000001</v>
      </c>
      <c r="W54" s="38">
        <v>0.89900000000000002</v>
      </c>
      <c r="X54" s="38">
        <v>0</v>
      </c>
      <c r="Y54" s="41">
        <v>1.4745999999999999</v>
      </c>
      <c r="Z54" s="42">
        <v>0</v>
      </c>
    </row>
    <row r="55" spans="1:26" x14ac:dyDescent="0.25">
      <c r="A55" s="41">
        <v>69</v>
      </c>
      <c r="B55" s="41">
        <v>72217</v>
      </c>
      <c r="C55" s="41" t="s">
        <v>88</v>
      </c>
      <c r="D55" s="38">
        <v>1.96</v>
      </c>
      <c r="E55" s="38">
        <v>0.83</v>
      </c>
      <c r="F55" s="38">
        <v>0.83</v>
      </c>
      <c r="G55" s="38">
        <v>1</v>
      </c>
      <c r="H55" s="38">
        <v>0</v>
      </c>
      <c r="I55" s="38">
        <v>0</v>
      </c>
      <c r="J55" s="38">
        <v>2.19</v>
      </c>
      <c r="K55" s="38">
        <v>0</v>
      </c>
      <c r="L55" s="38">
        <v>0.31</v>
      </c>
      <c r="M55" s="38">
        <v>5</v>
      </c>
      <c r="N55" s="38">
        <v>0</v>
      </c>
      <c r="O55" s="38">
        <v>5</v>
      </c>
      <c r="P55" s="38">
        <v>8.57</v>
      </c>
      <c r="Q55" s="38">
        <v>22.617000000000001</v>
      </c>
      <c r="R55" s="38">
        <v>10.693</v>
      </c>
      <c r="S55" s="38">
        <v>16.922999999999998</v>
      </c>
      <c r="T55" s="38">
        <v>2.2892000000000001</v>
      </c>
      <c r="U55" s="38">
        <v>2.1633</v>
      </c>
      <c r="V55" s="38">
        <v>2.1633</v>
      </c>
      <c r="W55" s="38">
        <v>0.94589999999999996</v>
      </c>
      <c r="X55" s="38">
        <v>0</v>
      </c>
      <c r="Y55" s="41">
        <v>1.2695000000000001</v>
      </c>
      <c r="Z55" s="42">
        <v>0</v>
      </c>
    </row>
    <row r="56" spans="1:26" x14ac:dyDescent="0.25">
      <c r="A56" s="41">
        <v>70</v>
      </c>
      <c r="B56" s="41">
        <v>72218</v>
      </c>
      <c r="C56" s="41" t="s">
        <v>88</v>
      </c>
      <c r="D56" s="38">
        <v>1.96</v>
      </c>
      <c r="E56" s="38">
        <v>0.83</v>
      </c>
      <c r="F56" s="38">
        <v>0.83</v>
      </c>
      <c r="G56" s="38">
        <v>1</v>
      </c>
      <c r="H56" s="38">
        <v>0</v>
      </c>
      <c r="I56" s="38">
        <v>0</v>
      </c>
      <c r="J56" s="38">
        <v>2.19</v>
      </c>
      <c r="K56" s="38">
        <v>0</v>
      </c>
      <c r="L56" s="38">
        <v>0.31</v>
      </c>
      <c r="M56" s="38">
        <v>5</v>
      </c>
      <c r="N56" s="38">
        <v>0</v>
      </c>
      <c r="O56" s="38">
        <v>5</v>
      </c>
      <c r="P56" s="38">
        <v>8.5660000000000007</v>
      </c>
      <c r="Q56" s="38">
        <v>22.69</v>
      </c>
      <c r="R56" s="38">
        <v>8.6720000000000006</v>
      </c>
      <c r="S56" s="38">
        <v>17.222999999999999</v>
      </c>
      <c r="T56" s="38">
        <v>2.3107000000000002</v>
      </c>
      <c r="U56" s="38">
        <v>2.3477000000000001</v>
      </c>
      <c r="V56" s="38">
        <v>2.3107000000000002</v>
      </c>
      <c r="W56" s="38">
        <v>1.0907</v>
      </c>
      <c r="X56" s="38">
        <v>0</v>
      </c>
      <c r="Y56" s="41">
        <v>0.90820000000000001</v>
      </c>
      <c r="Z56" s="42">
        <v>0</v>
      </c>
    </row>
    <row r="57" spans="1:26" x14ac:dyDescent="0.25">
      <c r="A57" s="41">
        <v>71</v>
      </c>
      <c r="B57" s="41">
        <v>79342</v>
      </c>
      <c r="C57" s="41" t="s">
        <v>89</v>
      </c>
      <c r="D57" s="38">
        <v>1.46</v>
      </c>
      <c r="E57" s="38">
        <v>0.86</v>
      </c>
      <c r="F57" s="38">
        <v>0.84</v>
      </c>
      <c r="G57" s="38">
        <v>1</v>
      </c>
      <c r="H57" s="38">
        <v>0</v>
      </c>
      <c r="I57" s="38">
        <v>0</v>
      </c>
      <c r="J57" s="38">
        <v>2.19</v>
      </c>
      <c r="K57" s="38">
        <v>0</v>
      </c>
      <c r="L57" s="38">
        <v>0.31</v>
      </c>
      <c r="M57" s="38">
        <v>5</v>
      </c>
      <c r="N57" s="38">
        <v>0</v>
      </c>
      <c r="O57" s="38">
        <v>5</v>
      </c>
      <c r="P57" s="38">
        <v>8.7759999999999998</v>
      </c>
      <c r="Q57" s="38">
        <v>22.43</v>
      </c>
      <c r="R57" s="38">
        <v>11.134</v>
      </c>
      <c r="S57" s="38">
        <v>17.956</v>
      </c>
      <c r="T57" s="38">
        <v>2.2593000000000001</v>
      </c>
      <c r="U57" s="38">
        <v>2.1949999999999998</v>
      </c>
      <c r="V57" s="38">
        <v>2.1949999999999998</v>
      </c>
      <c r="W57" s="38">
        <v>0.97740000000000005</v>
      </c>
      <c r="X57" s="38">
        <v>0</v>
      </c>
      <c r="Y57" s="41">
        <v>1.0840000000000001</v>
      </c>
      <c r="Z57" s="42">
        <v>0</v>
      </c>
    </row>
    <row r="58" spans="1:26" x14ac:dyDescent="0.25">
      <c r="A58" s="41">
        <v>74</v>
      </c>
      <c r="B58" s="41">
        <v>84035</v>
      </c>
      <c r="C58" s="41" t="s">
        <v>92</v>
      </c>
      <c r="D58" s="38">
        <v>1.36</v>
      </c>
      <c r="E58" s="38">
        <v>0.88500000000000001</v>
      </c>
      <c r="F58" s="38">
        <v>0.88500000000000001</v>
      </c>
      <c r="G58" s="38">
        <v>1</v>
      </c>
      <c r="H58" s="38">
        <v>0</v>
      </c>
      <c r="I58" s="38">
        <v>0</v>
      </c>
      <c r="J58" s="38">
        <v>2.19</v>
      </c>
      <c r="K58" s="38">
        <v>0</v>
      </c>
      <c r="L58" s="38">
        <v>0.31</v>
      </c>
      <c r="M58" s="38">
        <v>5</v>
      </c>
      <c r="N58" s="38">
        <v>0</v>
      </c>
      <c r="O58" s="38">
        <v>5</v>
      </c>
      <c r="P58" s="38">
        <v>8.9269999999999996</v>
      </c>
      <c r="Q58" s="38">
        <v>22.367000000000001</v>
      </c>
      <c r="R58" s="38">
        <v>11.976000000000001</v>
      </c>
      <c r="S58" s="38">
        <v>18.774000000000001</v>
      </c>
      <c r="T58" s="38">
        <v>2.2909999999999999</v>
      </c>
      <c r="U58" s="38">
        <v>2.2160000000000002</v>
      </c>
      <c r="V58" s="38">
        <v>2.2160000000000002</v>
      </c>
      <c r="W58" s="38">
        <v>0.99839999999999995</v>
      </c>
      <c r="X58" s="38">
        <v>0</v>
      </c>
      <c r="Y58" s="41">
        <v>0.94730000000000003</v>
      </c>
      <c r="Z58" s="42">
        <v>0</v>
      </c>
    </row>
    <row r="59" spans="1:26" x14ac:dyDescent="0.25">
      <c r="A59" s="41">
        <v>75</v>
      </c>
      <c r="B59" s="41">
        <v>84036</v>
      </c>
      <c r="C59" s="41" t="s">
        <v>92</v>
      </c>
      <c r="D59" s="38">
        <v>1.36</v>
      </c>
      <c r="E59" s="38">
        <v>0.88500000000000001</v>
      </c>
      <c r="F59" s="38">
        <v>0.88500000000000001</v>
      </c>
      <c r="G59" s="38">
        <v>1</v>
      </c>
      <c r="H59" s="38">
        <v>0</v>
      </c>
      <c r="I59" s="38">
        <v>0</v>
      </c>
      <c r="J59" s="38">
        <v>2.19</v>
      </c>
      <c r="K59" s="38">
        <v>0</v>
      </c>
      <c r="L59" s="38">
        <v>0.31</v>
      </c>
      <c r="M59" s="38">
        <v>5</v>
      </c>
      <c r="N59" s="38">
        <v>0</v>
      </c>
      <c r="O59" s="38">
        <v>5</v>
      </c>
      <c r="P59" s="38">
        <v>8.9269999999999996</v>
      </c>
      <c r="Q59" s="38">
        <v>22.548999999999999</v>
      </c>
      <c r="R59" s="38">
        <v>12.095000000000001</v>
      </c>
      <c r="S59" s="38">
        <v>19.488</v>
      </c>
      <c r="T59" s="38">
        <v>2.3361000000000001</v>
      </c>
      <c r="U59" s="38">
        <v>2.2294999999999998</v>
      </c>
      <c r="V59" s="38">
        <v>2.2294999999999998</v>
      </c>
      <c r="W59" s="38">
        <v>1.012</v>
      </c>
      <c r="X59" s="38">
        <v>0</v>
      </c>
      <c r="Y59" s="41">
        <v>0.86909999999999998</v>
      </c>
      <c r="Z59" s="42">
        <v>0</v>
      </c>
    </row>
    <row r="60" spans="1:26" x14ac:dyDescent="0.25">
      <c r="A60" s="41">
        <v>76</v>
      </c>
      <c r="B60" s="41">
        <v>89991</v>
      </c>
      <c r="C60" s="41" t="s">
        <v>93</v>
      </c>
      <c r="D60" s="38">
        <v>1.83</v>
      </c>
      <c r="E60" s="38">
        <v>0.73499999999999999</v>
      </c>
      <c r="F60" s="38">
        <v>0.73499999999999999</v>
      </c>
      <c r="G60" s="38">
        <v>1</v>
      </c>
      <c r="H60" s="38">
        <v>0</v>
      </c>
      <c r="I60" s="38">
        <v>0</v>
      </c>
      <c r="J60" s="38">
        <v>2.19</v>
      </c>
      <c r="K60" s="38">
        <v>0</v>
      </c>
      <c r="L60" s="38">
        <v>0.31</v>
      </c>
      <c r="M60" s="38">
        <v>5</v>
      </c>
      <c r="N60" s="38">
        <v>0</v>
      </c>
      <c r="O60" s="38">
        <v>5</v>
      </c>
      <c r="P60" s="38">
        <v>8.7270000000000003</v>
      </c>
      <c r="Q60" s="38">
        <v>21.808</v>
      </c>
      <c r="R60" s="38">
        <v>10.590999999999999</v>
      </c>
      <c r="S60" s="38">
        <v>16.734999999999999</v>
      </c>
      <c r="T60" s="38">
        <v>2.2149000000000001</v>
      </c>
      <c r="U60" s="38">
        <v>2.1570999999999998</v>
      </c>
      <c r="V60" s="38">
        <v>2.1570999999999998</v>
      </c>
      <c r="W60" s="38">
        <v>0.92479999999999996</v>
      </c>
      <c r="X60" s="38">
        <v>0</v>
      </c>
      <c r="Y60" s="41">
        <v>1.2109000000000001</v>
      </c>
      <c r="Z60" s="42">
        <v>0</v>
      </c>
    </row>
    <row r="61" spans="1:26" x14ac:dyDescent="0.25">
      <c r="A61" s="41">
        <v>77</v>
      </c>
      <c r="B61" s="41">
        <v>94033</v>
      </c>
      <c r="C61" s="41" t="s">
        <v>94</v>
      </c>
      <c r="D61" s="38">
        <v>1.54</v>
      </c>
      <c r="E61" s="38">
        <v>0.745</v>
      </c>
      <c r="F61" s="38">
        <v>0.745</v>
      </c>
      <c r="G61" s="38">
        <v>0.9</v>
      </c>
      <c r="H61" s="38">
        <v>0.1</v>
      </c>
      <c r="I61" s="38">
        <v>2.1800000000000002</v>
      </c>
      <c r="J61" s="38">
        <v>2.1890000000000001</v>
      </c>
      <c r="K61" s="38">
        <v>0.47499999999999998</v>
      </c>
      <c r="L61" s="38">
        <v>0.32700000000000001</v>
      </c>
      <c r="M61" s="38">
        <v>5</v>
      </c>
      <c r="N61" s="38">
        <v>5</v>
      </c>
      <c r="O61" s="38">
        <v>5</v>
      </c>
      <c r="P61" s="38">
        <v>8.5</v>
      </c>
      <c r="Q61" s="38">
        <v>21.76</v>
      </c>
      <c r="R61" s="38">
        <v>9.5090000000000003</v>
      </c>
      <c r="S61" s="38">
        <v>15.41</v>
      </c>
      <c r="T61" s="38">
        <v>2.1852</v>
      </c>
      <c r="U61" s="38">
        <v>2.109</v>
      </c>
      <c r="V61" s="38">
        <v>2.109</v>
      </c>
      <c r="W61" s="38">
        <v>0.89159999999999995</v>
      </c>
      <c r="X61" s="38">
        <v>0</v>
      </c>
      <c r="Y61" s="41">
        <v>1.4745999999999999</v>
      </c>
      <c r="Z61" s="42">
        <v>1</v>
      </c>
    </row>
    <row r="62" spans="1:26" x14ac:dyDescent="0.25">
      <c r="A62" s="41">
        <v>78</v>
      </c>
      <c r="B62" s="41">
        <v>9546</v>
      </c>
      <c r="C62" s="41" t="s">
        <v>44</v>
      </c>
      <c r="D62" s="38">
        <v>1.33</v>
      </c>
      <c r="E62" s="38">
        <v>0.86</v>
      </c>
      <c r="F62" s="38">
        <v>0.86</v>
      </c>
      <c r="G62" s="38">
        <v>1</v>
      </c>
      <c r="H62" s="38">
        <v>0</v>
      </c>
      <c r="I62" s="38">
        <v>0</v>
      </c>
      <c r="J62" s="38">
        <v>2.19</v>
      </c>
      <c r="K62" s="38">
        <v>0</v>
      </c>
      <c r="L62" s="38">
        <v>0.31</v>
      </c>
      <c r="M62" s="38">
        <v>5</v>
      </c>
      <c r="N62" s="38">
        <v>0</v>
      </c>
      <c r="O62" s="38">
        <v>5</v>
      </c>
      <c r="P62" s="38">
        <v>8.8040000000000003</v>
      </c>
      <c r="Q62" s="38">
        <v>22.759</v>
      </c>
      <c r="R62" s="38">
        <v>11.597</v>
      </c>
      <c r="S62" s="38">
        <v>17.318999999999999</v>
      </c>
      <c r="T62" s="38">
        <v>2.2473000000000001</v>
      </c>
      <c r="U62" s="38">
        <v>2.2067999999999999</v>
      </c>
      <c r="V62" s="38">
        <v>2.2067999999999999</v>
      </c>
      <c r="W62" s="38">
        <v>0.98929999999999996</v>
      </c>
      <c r="X62" s="38">
        <v>0</v>
      </c>
      <c r="Y62" s="41">
        <v>1.0938000000000001</v>
      </c>
      <c r="Z62" s="42">
        <v>0</v>
      </c>
    </row>
    <row r="63" spans="1:26" x14ac:dyDescent="0.25">
      <c r="A63" s="41">
        <v>79</v>
      </c>
      <c r="B63" s="41">
        <v>97956</v>
      </c>
      <c r="C63" s="41" t="s">
        <v>95</v>
      </c>
      <c r="D63" s="38">
        <v>1.33</v>
      </c>
      <c r="E63" s="38">
        <v>0.86</v>
      </c>
      <c r="F63" s="38">
        <v>0.86</v>
      </c>
      <c r="G63" s="38">
        <v>1</v>
      </c>
      <c r="H63" s="38">
        <v>0</v>
      </c>
      <c r="I63" s="38">
        <v>0</v>
      </c>
      <c r="J63" s="38">
        <v>2.1800000000000002</v>
      </c>
      <c r="K63" s="38">
        <v>0</v>
      </c>
      <c r="L63" s="38">
        <v>0.47499999999999998</v>
      </c>
      <c r="M63" s="38">
        <v>5</v>
      </c>
      <c r="N63" s="38">
        <v>0</v>
      </c>
      <c r="O63" s="38">
        <v>5</v>
      </c>
      <c r="P63" s="38">
        <v>9.1519999999999992</v>
      </c>
      <c r="Q63" s="38">
        <v>23.11</v>
      </c>
      <c r="R63" s="38">
        <v>11.917999999999999</v>
      </c>
      <c r="S63" s="38">
        <v>17.024000000000001</v>
      </c>
      <c r="T63" s="38">
        <v>2.2094999999999998</v>
      </c>
      <c r="U63" s="38">
        <v>2.2185000000000001</v>
      </c>
      <c r="V63" s="38">
        <v>2.2094999999999998</v>
      </c>
      <c r="W63" s="38">
        <v>0.98950000000000005</v>
      </c>
      <c r="X63" s="38">
        <v>0</v>
      </c>
      <c r="Y63" s="41">
        <v>1.0938000000000001</v>
      </c>
      <c r="Z63" s="42">
        <v>0</v>
      </c>
    </row>
    <row r="64" spans="1:26" x14ac:dyDescent="0.25">
      <c r="A64" s="41">
        <v>80</v>
      </c>
      <c r="B64" s="41">
        <v>98158</v>
      </c>
      <c r="C64" s="41" t="s">
        <v>96</v>
      </c>
      <c r="D64" s="38">
        <v>1.679</v>
      </c>
      <c r="E64" s="38">
        <v>0.745</v>
      </c>
      <c r="F64" s="38">
        <v>0.74</v>
      </c>
      <c r="G64" s="38">
        <v>1</v>
      </c>
      <c r="H64" s="38">
        <v>0</v>
      </c>
      <c r="I64" s="38">
        <v>0</v>
      </c>
      <c r="J64" s="38">
        <v>2.19</v>
      </c>
      <c r="K64" s="38">
        <v>0</v>
      </c>
      <c r="L64" s="38">
        <v>0.31</v>
      </c>
      <c r="M64" s="38">
        <v>5</v>
      </c>
      <c r="N64" s="38">
        <v>0</v>
      </c>
      <c r="O64" s="38">
        <v>5</v>
      </c>
      <c r="P64" s="38">
        <v>8.6029999999999998</v>
      </c>
      <c r="Q64" s="38">
        <v>21.713000000000001</v>
      </c>
      <c r="R64" s="38">
        <v>10.018000000000001</v>
      </c>
      <c r="S64" s="38">
        <v>15.798</v>
      </c>
      <c r="T64" s="38">
        <v>2.1810999999999998</v>
      </c>
      <c r="U64" s="38">
        <v>2.13</v>
      </c>
      <c r="V64" s="38">
        <v>2.13</v>
      </c>
      <c r="W64" s="38">
        <v>0.8972</v>
      </c>
      <c r="X64" s="38">
        <v>0</v>
      </c>
      <c r="Y64" s="41">
        <v>1.3573999999999999</v>
      </c>
      <c r="Z64" s="42">
        <v>0</v>
      </c>
    </row>
    <row r="65" spans="1:26" x14ac:dyDescent="0.25">
      <c r="A65" s="41">
        <v>81</v>
      </c>
      <c r="B65" s="41">
        <v>98159</v>
      </c>
      <c r="C65" s="41" t="s">
        <v>97</v>
      </c>
      <c r="D65" s="38">
        <v>1.599</v>
      </c>
      <c r="E65" s="38">
        <v>0.745</v>
      </c>
      <c r="F65" s="38">
        <v>0.75</v>
      </c>
      <c r="G65" s="38">
        <v>1</v>
      </c>
      <c r="H65" s="38">
        <v>0</v>
      </c>
      <c r="I65" s="38">
        <v>0</v>
      </c>
      <c r="J65" s="38">
        <v>2.19</v>
      </c>
      <c r="K65" s="38">
        <v>0</v>
      </c>
      <c r="L65" s="38">
        <v>0.31</v>
      </c>
      <c r="M65" s="38">
        <v>5</v>
      </c>
      <c r="N65" s="38">
        <v>0</v>
      </c>
      <c r="O65" s="38">
        <v>5</v>
      </c>
      <c r="P65" s="38">
        <v>8.5630000000000006</v>
      </c>
      <c r="Q65" s="38">
        <v>21.684000000000001</v>
      </c>
      <c r="R65" s="38">
        <v>9.6920000000000002</v>
      </c>
      <c r="S65" s="38">
        <v>15.712</v>
      </c>
      <c r="T65" s="38">
        <v>2.1953</v>
      </c>
      <c r="U65" s="38">
        <v>2.1276999999999999</v>
      </c>
      <c r="V65" s="38">
        <v>2.1276999999999999</v>
      </c>
      <c r="W65" s="38">
        <v>0.89559999999999995</v>
      </c>
      <c r="X65" s="38">
        <v>0</v>
      </c>
      <c r="Y65" s="41">
        <v>1.3672</v>
      </c>
      <c r="Z65" s="42">
        <v>0</v>
      </c>
    </row>
    <row r="66" spans="1:26" x14ac:dyDescent="0.25">
      <c r="A66" s="41">
        <v>82</v>
      </c>
      <c r="B66" s="41">
        <v>163206</v>
      </c>
      <c r="C66" s="41" t="s">
        <v>98</v>
      </c>
      <c r="D66" s="38">
        <v>1.33</v>
      </c>
      <c r="E66" s="38">
        <v>0.86</v>
      </c>
      <c r="F66" s="38">
        <v>0.86</v>
      </c>
      <c r="G66" s="38">
        <v>0.96799999999999997</v>
      </c>
      <c r="H66" s="38">
        <v>3.2000000000000001E-2</v>
      </c>
      <c r="I66" s="38">
        <v>2.16</v>
      </c>
      <c r="J66" s="38">
        <v>2.1890000000000001</v>
      </c>
      <c r="K66" s="38">
        <v>0.55000000000000004</v>
      </c>
      <c r="L66" s="38">
        <v>0.318</v>
      </c>
      <c r="M66" s="38">
        <v>5</v>
      </c>
      <c r="N66" s="38">
        <v>6</v>
      </c>
      <c r="O66" s="38">
        <v>5.032</v>
      </c>
      <c r="P66" s="38">
        <v>8.7929999999999993</v>
      </c>
      <c r="Q66" s="38">
        <v>22.75</v>
      </c>
      <c r="R66" s="38">
        <v>11.816000000000001</v>
      </c>
      <c r="S66" s="38">
        <v>17.786999999999999</v>
      </c>
      <c r="T66" s="38">
        <v>2.1962000000000002</v>
      </c>
      <c r="U66" s="38">
        <v>2.2671999999999999</v>
      </c>
      <c r="V66" s="38">
        <v>2.1962000000000002</v>
      </c>
      <c r="W66" s="38">
        <v>0.97870000000000001</v>
      </c>
      <c r="X66" s="38">
        <v>0</v>
      </c>
      <c r="Y66" s="41">
        <v>1.1034999999999999</v>
      </c>
      <c r="Z66" s="42">
        <v>1</v>
      </c>
    </row>
    <row r="67" spans="1:26" x14ac:dyDescent="0.25">
      <c r="A67" s="41">
        <v>83</v>
      </c>
      <c r="B67" s="41">
        <v>230818</v>
      </c>
      <c r="C67" s="41" t="s">
        <v>99</v>
      </c>
      <c r="D67" s="38">
        <v>1.645</v>
      </c>
      <c r="E67" s="38">
        <v>0.78</v>
      </c>
      <c r="F67" s="38">
        <v>0.76800000000000002</v>
      </c>
      <c r="G67" s="38">
        <v>1</v>
      </c>
      <c r="H67" s="38">
        <v>0</v>
      </c>
      <c r="I67" s="38">
        <v>0</v>
      </c>
      <c r="J67" s="38">
        <v>2.19</v>
      </c>
      <c r="K67" s="38">
        <v>0</v>
      </c>
      <c r="L67" s="38">
        <v>0.31</v>
      </c>
      <c r="M67" s="38">
        <v>5</v>
      </c>
      <c r="N67" s="38">
        <v>0</v>
      </c>
      <c r="O67" s="38">
        <v>5</v>
      </c>
      <c r="P67" s="38">
        <v>8.69</v>
      </c>
      <c r="Q67" s="38">
        <v>21.728100000000001</v>
      </c>
      <c r="R67" s="38">
        <v>10.083</v>
      </c>
      <c r="S67" s="38">
        <v>16.388999999999999</v>
      </c>
      <c r="T67" s="38">
        <v>2.1229</v>
      </c>
      <c r="U67" s="38">
        <v>2.2023000000000001</v>
      </c>
      <c r="V67" s="38">
        <v>2.1229</v>
      </c>
      <c r="W67" s="38">
        <v>0.89080000000000004</v>
      </c>
      <c r="X67" s="38">
        <v>0</v>
      </c>
      <c r="Y67" s="41">
        <v>1.3281000000000001</v>
      </c>
      <c r="Z67" s="42">
        <v>0</v>
      </c>
    </row>
    <row r="68" spans="1:26" x14ac:dyDescent="0.25">
      <c r="D68" s="33">
        <f>AVERAGE(D3:D67)</f>
        <v>1.560092307692307</v>
      </c>
      <c r="E68" s="33">
        <f t="shared" ref="E68:Y68" si="0">AVERAGE(E3:E67)</f>
        <v>0.79093846153846126</v>
      </c>
      <c r="F68" s="33">
        <f t="shared" si="0"/>
        <v>0.7989076923076921</v>
      </c>
      <c r="G68" s="33">
        <f t="shared" si="0"/>
        <v>0.97919999999999996</v>
      </c>
      <c r="H68" s="33">
        <f t="shared" si="0"/>
        <v>2.0800000000000003E-2</v>
      </c>
      <c r="I68" s="33">
        <f t="shared" si="0"/>
        <v>0.15907692307692309</v>
      </c>
      <c r="J68" s="33">
        <f t="shared" si="0"/>
        <v>2.1635076923076912</v>
      </c>
      <c r="K68" s="33">
        <f t="shared" si="0"/>
        <v>3.5461538461538454E-2</v>
      </c>
      <c r="L68" s="33">
        <f t="shared" si="0"/>
        <v>0.32829230769230761</v>
      </c>
      <c r="M68" s="33">
        <f t="shared" si="0"/>
        <v>4.9230769230769234</v>
      </c>
      <c r="N68" s="33">
        <f t="shared" si="0"/>
        <v>0.4</v>
      </c>
      <c r="O68" s="33">
        <f t="shared" si="0"/>
        <v>4.9325999999999999</v>
      </c>
      <c r="P68" s="33">
        <f t="shared" si="0"/>
        <v>8.745784615384613</v>
      </c>
      <c r="Q68" s="33">
        <f t="shared" si="0"/>
        <v>22.137263076923077</v>
      </c>
      <c r="R68" s="33">
        <f t="shared" si="0"/>
        <v>10.703876923076923</v>
      </c>
      <c r="S68" s="33">
        <f t="shared" si="0"/>
        <v>16.778661538461531</v>
      </c>
      <c r="T68" s="33">
        <f t="shared" si="0"/>
        <v>2.2176138461538462</v>
      </c>
      <c r="U68" s="33">
        <f t="shared" si="0"/>
        <v>2.1693292307692311</v>
      </c>
      <c r="V68" s="33">
        <f t="shared" si="0"/>
        <v>2.1614953846153844</v>
      </c>
      <c r="W68" s="33">
        <f t="shared" si="0"/>
        <v>0.93821538461538456</v>
      </c>
      <c r="X68" s="40">
        <f t="shared" si="0"/>
        <v>0.16889230769230767</v>
      </c>
      <c r="Y68" s="61">
        <f t="shared" si="0"/>
        <v>1.2113892307692307</v>
      </c>
      <c r="Z68" s="42"/>
    </row>
    <row r="69" spans="1:26" x14ac:dyDescent="0.25">
      <c r="X69" s="35">
        <f>MIN(X3:X67)</f>
        <v>0</v>
      </c>
    </row>
    <row r="70" spans="1:26" x14ac:dyDescent="0.25">
      <c r="X70" s="35">
        <f>MAX(X3:X67)</f>
        <v>10.978</v>
      </c>
    </row>
    <row r="71" spans="1:26" x14ac:dyDescent="0.25">
      <c r="A71" s="61">
        <v>23</v>
      </c>
      <c r="B71" s="61">
        <v>202157</v>
      </c>
      <c r="C71" s="61" t="s">
        <v>51</v>
      </c>
      <c r="D71" s="38">
        <v>1.66</v>
      </c>
      <c r="E71" s="38">
        <v>0.755</v>
      </c>
      <c r="F71" s="38">
        <v>0.755</v>
      </c>
      <c r="G71" s="38">
        <v>1</v>
      </c>
      <c r="H71" s="38">
        <v>0</v>
      </c>
      <c r="I71" s="38">
        <v>0</v>
      </c>
      <c r="J71" s="38">
        <v>2.19</v>
      </c>
      <c r="K71" s="38">
        <v>0</v>
      </c>
      <c r="L71" s="38">
        <v>0.31</v>
      </c>
      <c r="M71" s="38">
        <v>5</v>
      </c>
      <c r="N71" s="38">
        <v>0</v>
      </c>
      <c r="O71" s="38">
        <v>5</v>
      </c>
      <c r="P71" s="38">
        <v>8.6549999999999994</v>
      </c>
      <c r="Q71" s="38">
        <v>21.821999999999999</v>
      </c>
      <c r="R71" s="38">
        <v>10.26</v>
      </c>
      <c r="S71" s="38">
        <v>16.640999999999998</v>
      </c>
      <c r="T71" s="38">
        <v>2.2347000000000001</v>
      </c>
      <c r="U71" s="38">
        <v>2.1497999999999999</v>
      </c>
      <c r="V71" s="38">
        <v>2.1497999999999999</v>
      </c>
      <c r="W71" s="38">
        <v>0.91759999999999997</v>
      </c>
      <c r="X71" s="51">
        <v>10.978</v>
      </c>
      <c r="Y71" s="62">
        <v>1.2206999999999999</v>
      </c>
      <c r="Z71" s="60">
        <v>2</v>
      </c>
    </row>
    <row r="72" spans="1:26" x14ac:dyDescent="0.25">
      <c r="Y72" s="54">
        <f>AVERAGE(Y68,Y71)</f>
        <v>1.2160446153846154</v>
      </c>
    </row>
  </sheetData>
  <mergeCells count="5">
    <mergeCell ref="A1:A2"/>
    <mergeCell ref="B1:B2"/>
    <mergeCell ref="C1:C2"/>
    <mergeCell ref="Y1:Y2"/>
    <mergeCell ref="Z1:Z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645D-933E-4546-BA4C-923FE1716376}">
  <dimension ref="A1:Z65"/>
  <sheetViews>
    <sheetView topLeftCell="A34" zoomScale="55" zoomScaleNormal="55" workbookViewId="0">
      <selection activeCell="E62" sqref="E62:F62"/>
    </sheetView>
  </sheetViews>
  <sheetFormatPr defaultRowHeight="13.8" x14ac:dyDescent="0.25"/>
  <cols>
    <col min="1" max="1" width="5.5546875" bestFit="1" customWidth="1"/>
    <col min="2" max="2" width="10.109375" bestFit="1" customWidth="1"/>
    <col min="3" max="3" width="38.44140625" bestFit="1" customWidth="1"/>
    <col min="4" max="5" width="10.88671875" bestFit="1" customWidth="1"/>
    <col min="6" max="6" width="13.88671875" bestFit="1" customWidth="1"/>
    <col min="7" max="8" width="9.21875" bestFit="1" customWidth="1"/>
    <col min="9" max="9" width="7.6640625" bestFit="1" customWidth="1"/>
    <col min="10" max="11" width="10.44140625" bestFit="1" customWidth="1"/>
    <col min="12" max="12" width="13.5546875" bestFit="1" customWidth="1"/>
    <col min="13" max="14" width="11.44140625" bestFit="1" customWidth="1"/>
    <col min="15" max="15" width="14.44140625" bestFit="1" customWidth="1"/>
    <col min="16" max="16" width="6.6640625" bestFit="1" customWidth="1"/>
    <col min="17" max="17" width="7.6640625" bestFit="1" customWidth="1"/>
    <col min="18" max="18" width="8.109375" bestFit="1" customWidth="1"/>
    <col min="19" max="19" width="11.109375" bestFit="1" customWidth="1"/>
    <col min="20" max="21" width="6.6640625" bestFit="1" customWidth="1"/>
    <col min="22" max="22" width="8.44140625" bestFit="1" customWidth="1"/>
    <col min="23" max="23" width="6.6640625" bestFit="1" customWidth="1"/>
    <col min="24" max="24" width="11.77734375" bestFit="1" customWidth="1"/>
    <col min="25" max="25" width="7.5546875" bestFit="1" customWidth="1"/>
    <col min="26" max="26" width="5.77734375" bestFit="1" customWidth="1"/>
  </cols>
  <sheetData>
    <row r="1" spans="1:26" x14ac:dyDescent="0.25">
      <c r="A1" s="72" t="s">
        <v>103</v>
      </c>
      <c r="B1" s="72" t="s">
        <v>104</v>
      </c>
      <c r="C1" s="72" t="s">
        <v>105</v>
      </c>
      <c r="D1" s="39">
        <v>8</v>
      </c>
      <c r="E1" s="39">
        <v>9</v>
      </c>
      <c r="F1" s="39">
        <v>11</v>
      </c>
      <c r="G1" s="39">
        <v>15</v>
      </c>
      <c r="H1" s="39">
        <v>16</v>
      </c>
      <c r="I1" s="39">
        <v>18</v>
      </c>
      <c r="J1" s="39">
        <v>19</v>
      </c>
      <c r="K1" s="39">
        <v>21</v>
      </c>
      <c r="L1" s="39">
        <v>22</v>
      </c>
      <c r="M1" s="39">
        <v>23</v>
      </c>
      <c r="N1" s="39">
        <v>24</v>
      </c>
      <c r="O1" s="39">
        <v>25</v>
      </c>
      <c r="P1" s="39">
        <v>26</v>
      </c>
      <c r="Q1" s="39">
        <v>27</v>
      </c>
      <c r="R1" s="39">
        <v>29</v>
      </c>
      <c r="S1" s="39">
        <v>31</v>
      </c>
      <c r="T1" s="39">
        <v>34</v>
      </c>
      <c r="U1" s="39">
        <v>35</v>
      </c>
      <c r="V1" s="39">
        <v>36</v>
      </c>
      <c r="W1" s="39">
        <v>37</v>
      </c>
      <c r="X1" s="39">
        <v>40</v>
      </c>
      <c r="Y1" s="72" t="s">
        <v>5</v>
      </c>
      <c r="Z1" s="72" t="s">
        <v>1</v>
      </c>
    </row>
    <row r="2" spans="1:26" x14ac:dyDescent="0.25">
      <c r="A2" s="72"/>
      <c r="B2" s="72"/>
      <c r="C2" s="72"/>
      <c r="D2" s="38" t="s">
        <v>11</v>
      </c>
      <c r="E2" s="38" t="s">
        <v>12</v>
      </c>
      <c r="F2" s="38" t="s">
        <v>13</v>
      </c>
      <c r="G2" s="38" t="s">
        <v>14</v>
      </c>
      <c r="H2" s="38" t="s">
        <v>15</v>
      </c>
      <c r="I2" s="38" t="s">
        <v>16</v>
      </c>
      <c r="J2" s="38" t="s">
        <v>17</v>
      </c>
      <c r="K2" s="38" t="s">
        <v>18</v>
      </c>
      <c r="L2" s="38" t="s">
        <v>19</v>
      </c>
      <c r="M2" s="38" t="s">
        <v>20</v>
      </c>
      <c r="N2" s="38" t="s">
        <v>21</v>
      </c>
      <c r="O2" s="38" t="s">
        <v>22</v>
      </c>
      <c r="P2" s="38" t="s">
        <v>23</v>
      </c>
      <c r="Q2" s="38" t="s">
        <v>24</v>
      </c>
      <c r="R2" s="38" t="s">
        <v>25</v>
      </c>
      <c r="S2" s="38" t="s">
        <v>26</v>
      </c>
      <c r="T2" s="38" t="s">
        <v>27</v>
      </c>
      <c r="U2" s="38" t="s">
        <v>28</v>
      </c>
      <c r="V2" s="38" t="s">
        <v>29</v>
      </c>
      <c r="W2" s="38" t="s">
        <v>30</v>
      </c>
      <c r="X2" s="38" t="s">
        <v>101</v>
      </c>
      <c r="Y2" s="72"/>
      <c r="Z2" s="72"/>
    </row>
    <row r="3" spans="1:26" x14ac:dyDescent="0.25">
      <c r="A3" s="47">
        <v>0</v>
      </c>
      <c r="B3" s="47">
        <v>108002</v>
      </c>
      <c r="C3" s="47" t="s">
        <v>31</v>
      </c>
      <c r="D3" s="38">
        <v>1.5820000000000001</v>
      </c>
      <c r="E3" s="38">
        <v>0.67500000000000004</v>
      </c>
      <c r="F3" s="38">
        <v>0.70099999999999996</v>
      </c>
      <c r="G3" s="38">
        <v>1</v>
      </c>
      <c r="H3" s="38">
        <v>0</v>
      </c>
      <c r="I3" s="38">
        <v>0</v>
      </c>
      <c r="J3" s="38">
        <v>2.19</v>
      </c>
      <c r="K3" s="38">
        <v>0</v>
      </c>
      <c r="L3" s="38">
        <v>0.31</v>
      </c>
      <c r="M3" s="38">
        <v>5</v>
      </c>
      <c r="N3" s="38">
        <v>0</v>
      </c>
      <c r="O3" s="38">
        <v>5</v>
      </c>
      <c r="P3" s="38">
        <v>8.4600000000000009</v>
      </c>
      <c r="Q3" s="38">
        <v>21.77</v>
      </c>
      <c r="R3" s="38">
        <v>9.84</v>
      </c>
      <c r="S3" s="38">
        <v>14.307</v>
      </c>
      <c r="T3" s="38">
        <v>2.1078999999999999</v>
      </c>
      <c r="U3" s="38">
        <v>2.0811999999999999</v>
      </c>
      <c r="V3" s="38">
        <v>2.0811999999999999</v>
      </c>
      <c r="W3" s="38">
        <v>0.86370000000000002</v>
      </c>
      <c r="X3" s="38">
        <v>0</v>
      </c>
      <c r="Y3" s="47">
        <v>1.6015999999999999</v>
      </c>
      <c r="Z3" s="46">
        <v>0</v>
      </c>
    </row>
    <row r="4" spans="1:26" x14ac:dyDescent="0.25">
      <c r="A4" s="47">
        <v>1</v>
      </c>
      <c r="B4" s="47">
        <v>109405</v>
      </c>
      <c r="C4" s="47" t="s">
        <v>32</v>
      </c>
      <c r="D4" s="38">
        <v>1.712</v>
      </c>
      <c r="E4" s="38">
        <v>0.755</v>
      </c>
      <c r="F4" s="38">
        <v>0.77600000000000002</v>
      </c>
      <c r="G4" s="38">
        <v>1</v>
      </c>
      <c r="H4" s="38">
        <v>0</v>
      </c>
      <c r="I4" s="38">
        <v>0</v>
      </c>
      <c r="J4" s="38">
        <v>2.19</v>
      </c>
      <c r="K4" s="38">
        <v>0</v>
      </c>
      <c r="L4" s="38">
        <v>0.31</v>
      </c>
      <c r="M4" s="38">
        <v>5</v>
      </c>
      <c r="N4" s="38">
        <v>0</v>
      </c>
      <c r="O4" s="38">
        <v>5</v>
      </c>
      <c r="P4" s="38">
        <v>8.7289999999999992</v>
      </c>
      <c r="Q4" s="38">
        <v>21.507999999999999</v>
      </c>
      <c r="R4" s="38">
        <v>10.571999999999999</v>
      </c>
      <c r="S4" s="38">
        <v>16.623999999999999</v>
      </c>
      <c r="T4" s="38">
        <v>2.1951999999999998</v>
      </c>
      <c r="U4" s="38">
        <v>2.1149</v>
      </c>
      <c r="V4" s="38">
        <v>2.1149</v>
      </c>
      <c r="W4" s="38">
        <v>0.87960000000000005</v>
      </c>
      <c r="X4" s="38">
        <v>0</v>
      </c>
      <c r="Y4" s="47">
        <v>1.3573999999999999</v>
      </c>
      <c r="Z4" s="46">
        <v>0</v>
      </c>
    </row>
    <row r="5" spans="1:26" x14ac:dyDescent="0.25">
      <c r="A5" s="47">
        <v>2</v>
      </c>
      <c r="B5" s="47">
        <v>151700</v>
      </c>
      <c r="C5" s="47" t="s">
        <v>33</v>
      </c>
      <c r="D5" s="38">
        <v>1.8939999999999999</v>
      </c>
      <c r="E5" s="38">
        <v>0.73499999999999999</v>
      </c>
      <c r="F5" s="38">
        <v>0.78300000000000003</v>
      </c>
      <c r="G5" s="38">
        <v>1</v>
      </c>
      <c r="H5" s="38">
        <v>0</v>
      </c>
      <c r="I5" s="38">
        <v>0</v>
      </c>
      <c r="J5" s="38">
        <v>2.19</v>
      </c>
      <c r="K5" s="38">
        <v>0</v>
      </c>
      <c r="L5" s="38">
        <v>0.31</v>
      </c>
      <c r="M5" s="38">
        <v>5</v>
      </c>
      <c r="N5" s="38">
        <v>0</v>
      </c>
      <c r="O5" s="38">
        <v>5</v>
      </c>
      <c r="P5" s="38">
        <v>8.6280000000000001</v>
      </c>
      <c r="Q5" s="38">
        <v>22.151</v>
      </c>
      <c r="R5" s="38">
        <v>10.505000000000001</v>
      </c>
      <c r="S5" s="38">
        <v>15.141999999999999</v>
      </c>
      <c r="T5" s="38">
        <v>2.1476000000000002</v>
      </c>
      <c r="U5" s="38">
        <v>2.1236000000000002</v>
      </c>
      <c r="V5" s="38">
        <v>2.1236000000000002</v>
      </c>
      <c r="W5" s="38">
        <v>0.89139999999999997</v>
      </c>
      <c r="X5" s="38">
        <v>0</v>
      </c>
      <c r="Y5" s="47">
        <v>1.4355</v>
      </c>
      <c r="Z5" s="46">
        <v>0</v>
      </c>
    </row>
    <row r="6" spans="1:26" x14ac:dyDescent="0.25">
      <c r="A6" s="47">
        <v>3</v>
      </c>
      <c r="B6" s="47">
        <v>154071</v>
      </c>
      <c r="C6" s="47" t="s">
        <v>34</v>
      </c>
      <c r="D6" s="38">
        <v>1.55</v>
      </c>
      <c r="E6" s="38">
        <v>0.67500000000000004</v>
      </c>
      <c r="F6" s="38">
        <v>0.73399999999999999</v>
      </c>
      <c r="G6" s="38">
        <v>1</v>
      </c>
      <c r="H6" s="38">
        <v>0</v>
      </c>
      <c r="I6" s="38">
        <v>0</v>
      </c>
      <c r="J6" s="38">
        <v>2.19</v>
      </c>
      <c r="K6" s="38">
        <v>0</v>
      </c>
      <c r="L6" s="38">
        <v>0.31</v>
      </c>
      <c r="M6" s="38">
        <v>5</v>
      </c>
      <c r="N6" s="38">
        <v>0</v>
      </c>
      <c r="O6" s="38">
        <v>5</v>
      </c>
      <c r="P6" s="38">
        <v>8.4749999999999996</v>
      </c>
      <c r="Q6" s="38">
        <v>21.768999999999998</v>
      </c>
      <c r="R6" s="38">
        <v>9.4489999999999998</v>
      </c>
      <c r="S6" s="38">
        <v>15.675000000000001</v>
      </c>
      <c r="T6" s="38">
        <v>2.2012999999999998</v>
      </c>
      <c r="U6" s="38">
        <v>2.1238999999999999</v>
      </c>
      <c r="V6" s="38">
        <v>2.1238999999999999</v>
      </c>
      <c r="W6" s="38">
        <v>0.89180000000000004</v>
      </c>
      <c r="X6" s="38">
        <v>0</v>
      </c>
      <c r="Y6" s="47">
        <v>1.3965000000000001</v>
      </c>
      <c r="Z6" s="46">
        <v>0</v>
      </c>
    </row>
    <row r="7" spans="1:26" x14ac:dyDescent="0.25">
      <c r="A7" s="47">
        <v>4</v>
      </c>
      <c r="B7" s="47">
        <v>154072</v>
      </c>
      <c r="C7" s="47" t="s">
        <v>35</v>
      </c>
      <c r="D7" s="38">
        <v>1.3129999999999999</v>
      </c>
      <c r="E7" s="38">
        <v>0.67500000000000004</v>
      </c>
      <c r="F7" s="38">
        <v>0.84199999999999997</v>
      </c>
      <c r="G7" s="38">
        <v>1</v>
      </c>
      <c r="H7" s="38">
        <v>0</v>
      </c>
      <c r="I7" s="38">
        <v>0</v>
      </c>
      <c r="J7" s="38">
        <v>2.19</v>
      </c>
      <c r="K7" s="38">
        <v>0</v>
      </c>
      <c r="L7" s="38">
        <v>0.31</v>
      </c>
      <c r="M7" s="38">
        <v>5</v>
      </c>
      <c r="N7" s="38">
        <v>0</v>
      </c>
      <c r="O7" s="38">
        <v>5</v>
      </c>
      <c r="P7" s="38">
        <v>8.766</v>
      </c>
      <c r="Q7" s="38">
        <v>22.702999999999999</v>
      </c>
      <c r="R7" s="38">
        <v>11.47</v>
      </c>
      <c r="S7" s="38">
        <v>17.638999999999999</v>
      </c>
      <c r="T7" s="38">
        <v>2.2650999999999999</v>
      </c>
      <c r="U7" s="38">
        <v>2.2054999999999998</v>
      </c>
      <c r="V7" s="38">
        <v>2.2054999999999998</v>
      </c>
      <c r="W7" s="38">
        <v>0.97299999999999998</v>
      </c>
      <c r="X7" s="38">
        <v>0</v>
      </c>
      <c r="Y7" s="47">
        <v>1.0840000000000001</v>
      </c>
      <c r="Z7" s="46">
        <v>1</v>
      </c>
    </row>
    <row r="8" spans="1:26" x14ac:dyDescent="0.25">
      <c r="A8" s="47">
        <v>5</v>
      </c>
      <c r="B8" s="47">
        <v>15545</v>
      </c>
      <c r="C8" s="47" t="s">
        <v>36</v>
      </c>
      <c r="D8" s="38">
        <v>1.33</v>
      </c>
      <c r="E8" s="38">
        <v>0.86</v>
      </c>
      <c r="F8" s="38">
        <v>0.86</v>
      </c>
      <c r="G8" s="38">
        <v>1</v>
      </c>
      <c r="H8" s="38">
        <v>0</v>
      </c>
      <c r="I8" s="38">
        <v>0</v>
      </c>
      <c r="J8" s="38">
        <v>1.9</v>
      </c>
      <c r="K8" s="38">
        <v>0</v>
      </c>
      <c r="L8" s="38">
        <v>0.4</v>
      </c>
      <c r="M8" s="38">
        <v>4</v>
      </c>
      <c r="N8" s="38">
        <v>0</v>
      </c>
      <c r="O8" s="38">
        <v>4</v>
      </c>
      <c r="P8" s="38">
        <v>9.1980000000000004</v>
      </c>
      <c r="Q8" s="38">
        <v>22.21</v>
      </c>
      <c r="R8" s="38">
        <v>11.868</v>
      </c>
      <c r="S8" s="38">
        <v>17.25</v>
      </c>
      <c r="T8" s="38">
        <v>2.1852999999999998</v>
      </c>
      <c r="U8" s="38">
        <v>2.2181000000000002</v>
      </c>
      <c r="V8" s="38">
        <v>2.1852999999999998</v>
      </c>
      <c r="W8" s="38">
        <v>0.96530000000000005</v>
      </c>
      <c r="X8" s="38">
        <v>0</v>
      </c>
      <c r="Y8" s="47">
        <v>0.91800000000000004</v>
      </c>
      <c r="Z8" s="46">
        <v>1</v>
      </c>
    </row>
    <row r="9" spans="1:26" x14ac:dyDescent="0.25">
      <c r="A9" s="47">
        <v>6</v>
      </c>
      <c r="B9" s="47">
        <v>15546</v>
      </c>
      <c r="C9" s="47" t="s">
        <v>36</v>
      </c>
      <c r="D9" s="38">
        <v>1.33</v>
      </c>
      <c r="E9" s="38">
        <v>0.86</v>
      </c>
      <c r="F9" s="38">
        <v>0.86</v>
      </c>
      <c r="G9" s="38">
        <v>1</v>
      </c>
      <c r="H9" s="38">
        <v>0</v>
      </c>
      <c r="I9" s="38">
        <v>0</v>
      </c>
      <c r="J9" s="38">
        <v>1.9</v>
      </c>
      <c r="K9" s="38">
        <v>0</v>
      </c>
      <c r="L9" s="38">
        <v>0.4</v>
      </c>
      <c r="M9" s="38">
        <v>4</v>
      </c>
      <c r="N9" s="38">
        <v>0</v>
      </c>
      <c r="O9" s="38">
        <v>4</v>
      </c>
      <c r="P9" s="38">
        <v>9.1989999999999998</v>
      </c>
      <c r="Q9" s="38">
        <v>22.47</v>
      </c>
      <c r="R9" s="38">
        <v>10.49</v>
      </c>
      <c r="S9" s="38">
        <v>17.789000000000001</v>
      </c>
      <c r="T9" s="38">
        <v>2.2355</v>
      </c>
      <c r="U9" s="38">
        <v>2.3582000000000001</v>
      </c>
      <c r="V9" s="38">
        <v>2.2355</v>
      </c>
      <c r="W9" s="38">
        <v>1.0155000000000001</v>
      </c>
      <c r="X9" s="38">
        <v>0</v>
      </c>
      <c r="Y9" s="47">
        <v>0.79100000000000004</v>
      </c>
      <c r="Z9" s="46">
        <v>1</v>
      </c>
    </row>
    <row r="10" spans="1:26" x14ac:dyDescent="0.25">
      <c r="A10" s="47">
        <v>7</v>
      </c>
      <c r="B10" s="47">
        <v>15547</v>
      </c>
      <c r="C10" s="47" t="s">
        <v>36</v>
      </c>
      <c r="D10" s="38">
        <v>1.33</v>
      </c>
      <c r="E10" s="38">
        <v>0.86</v>
      </c>
      <c r="F10" s="38">
        <v>0.86</v>
      </c>
      <c r="G10" s="38">
        <v>1</v>
      </c>
      <c r="H10" s="38">
        <v>0</v>
      </c>
      <c r="I10" s="38">
        <v>0</v>
      </c>
      <c r="J10" s="38">
        <v>1.9</v>
      </c>
      <c r="K10" s="38">
        <v>0</v>
      </c>
      <c r="L10" s="38">
        <v>0.4</v>
      </c>
      <c r="M10" s="38">
        <v>4</v>
      </c>
      <c r="N10" s="38">
        <v>0</v>
      </c>
      <c r="O10" s="38">
        <v>4</v>
      </c>
      <c r="P10" s="38">
        <v>9.1989999999999998</v>
      </c>
      <c r="Q10" s="38">
        <v>22.706</v>
      </c>
      <c r="R10" s="38">
        <v>11.984</v>
      </c>
      <c r="S10" s="38">
        <v>18.481000000000002</v>
      </c>
      <c r="T10" s="38">
        <v>2.2791999999999999</v>
      </c>
      <c r="U10" s="38">
        <v>2.2484000000000002</v>
      </c>
      <c r="V10" s="38">
        <v>2.2484000000000002</v>
      </c>
      <c r="W10" s="38">
        <v>1.0281</v>
      </c>
      <c r="X10" s="38">
        <v>0</v>
      </c>
      <c r="Y10" s="47">
        <v>0.80079999999999996</v>
      </c>
      <c r="Z10" s="46">
        <v>1</v>
      </c>
    </row>
    <row r="11" spans="1:26" x14ac:dyDescent="0.25">
      <c r="A11" s="47">
        <v>8</v>
      </c>
      <c r="B11" s="47">
        <v>157881</v>
      </c>
      <c r="C11" s="47" t="s">
        <v>32</v>
      </c>
      <c r="D11" s="38">
        <v>1.712</v>
      </c>
      <c r="E11" s="38">
        <v>0.755</v>
      </c>
      <c r="F11" s="38">
        <v>0.77600000000000002</v>
      </c>
      <c r="G11" s="38">
        <v>1</v>
      </c>
      <c r="H11" s="38">
        <v>0</v>
      </c>
      <c r="I11" s="38">
        <v>0</v>
      </c>
      <c r="J11" s="38">
        <v>2.19</v>
      </c>
      <c r="K11" s="38">
        <v>0</v>
      </c>
      <c r="L11" s="38">
        <v>0.31</v>
      </c>
      <c r="M11" s="38">
        <v>5</v>
      </c>
      <c r="N11" s="38">
        <v>0</v>
      </c>
      <c r="O11" s="38">
        <v>5</v>
      </c>
      <c r="P11" s="38">
        <v>8.7289999999999992</v>
      </c>
      <c r="Q11" s="38">
        <v>21.58</v>
      </c>
      <c r="R11" s="38">
        <v>10.573</v>
      </c>
      <c r="S11" s="38">
        <v>16.57</v>
      </c>
      <c r="T11" s="38">
        <v>2.1989000000000001</v>
      </c>
      <c r="U11" s="38">
        <v>2.1179000000000001</v>
      </c>
      <c r="V11" s="38">
        <v>2.1179000000000001</v>
      </c>
      <c r="W11" s="38">
        <v>0.88570000000000004</v>
      </c>
      <c r="X11" s="38">
        <v>0</v>
      </c>
      <c r="Y11" s="47">
        <v>1.3476999999999999</v>
      </c>
      <c r="Z11" s="46">
        <v>0</v>
      </c>
    </row>
    <row r="12" spans="1:26" x14ac:dyDescent="0.25">
      <c r="A12" s="47">
        <v>9</v>
      </c>
      <c r="B12" s="47">
        <v>168440</v>
      </c>
      <c r="C12" s="47" t="s">
        <v>37</v>
      </c>
      <c r="D12" s="38">
        <v>1.8939999999999999</v>
      </c>
      <c r="E12" s="38">
        <v>0.73499999999999999</v>
      </c>
      <c r="F12" s="38">
        <v>0.78300000000000003</v>
      </c>
      <c r="G12" s="38">
        <v>1</v>
      </c>
      <c r="H12" s="38">
        <v>0</v>
      </c>
      <c r="I12" s="38">
        <v>0</v>
      </c>
      <c r="J12" s="38">
        <v>2.19</v>
      </c>
      <c r="K12" s="38">
        <v>0</v>
      </c>
      <c r="L12" s="38">
        <v>0.31</v>
      </c>
      <c r="M12" s="38">
        <v>5</v>
      </c>
      <c r="N12" s="38">
        <v>0</v>
      </c>
      <c r="O12" s="38">
        <v>5</v>
      </c>
      <c r="P12" s="38">
        <v>8.6620000000000008</v>
      </c>
      <c r="Q12" s="38">
        <v>22.015999999999998</v>
      </c>
      <c r="R12" s="38">
        <v>10.942</v>
      </c>
      <c r="S12" s="38">
        <v>15.849</v>
      </c>
      <c r="T12" s="38">
        <v>2.1751999999999998</v>
      </c>
      <c r="U12" s="38">
        <v>2.1105</v>
      </c>
      <c r="V12" s="38">
        <v>2.1105</v>
      </c>
      <c r="W12" s="38">
        <v>0.87839999999999996</v>
      </c>
      <c r="X12" s="38">
        <v>0</v>
      </c>
      <c r="Y12" s="47">
        <v>1.4648000000000001</v>
      </c>
      <c r="Z12" s="46">
        <v>0</v>
      </c>
    </row>
    <row r="13" spans="1:26" x14ac:dyDescent="0.25">
      <c r="A13" s="47">
        <v>10</v>
      </c>
      <c r="B13" s="47">
        <v>169443</v>
      </c>
      <c r="C13" s="47" t="s">
        <v>38</v>
      </c>
      <c r="D13" s="38">
        <v>1.869</v>
      </c>
      <c r="E13" s="38">
        <v>0.73499999999999999</v>
      </c>
      <c r="F13" s="38">
        <v>0.78300000000000003</v>
      </c>
      <c r="G13" s="38">
        <v>1</v>
      </c>
      <c r="H13" s="38">
        <v>0</v>
      </c>
      <c r="I13" s="38">
        <v>0</v>
      </c>
      <c r="J13" s="38">
        <v>2.19</v>
      </c>
      <c r="K13" s="38">
        <v>0</v>
      </c>
      <c r="L13" s="38">
        <v>0.31</v>
      </c>
      <c r="M13" s="38">
        <v>5</v>
      </c>
      <c r="N13" s="38">
        <v>0</v>
      </c>
      <c r="O13" s="38">
        <v>5</v>
      </c>
      <c r="P13" s="38">
        <v>8.7349999999999994</v>
      </c>
      <c r="Q13" s="38">
        <v>21.643000000000001</v>
      </c>
      <c r="R13" s="38">
        <v>10.574</v>
      </c>
      <c r="S13" s="38">
        <v>16.238</v>
      </c>
      <c r="T13" s="38">
        <v>2.1726000000000001</v>
      </c>
      <c r="U13" s="38">
        <v>2.1355</v>
      </c>
      <c r="V13" s="38">
        <v>2.1355</v>
      </c>
      <c r="W13" s="38">
        <v>0.91769999999999996</v>
      </c>
      <c r="X13" s="38">
        <v>0</v>
      </c>
      <c r="Y13" s="47">
        <v>1.2988</v>
      </c>
      <c r="Z13" s="46">
        <v>0</v>
      </c>
    </row>
    <row r="14" spans="1:26" x14ac:dyDescent="0.25">
      <c r="A14" s="47">
        <v>11</v>
      </c>
      <c r="B14" s="47">
        <v>172806</v>
      </c>
      <c r="C14" s="47" t="s">
        <v>39</v>
      </c>
      <c r="D14" s="38">
        <v>1.32</v>
      </c>
      <c r="E14" s="38">
        <v>0.86</v>
      </c>
      <c r="F14" s="38">
        <v>0.86</v>
      </c>
      <c r="G14" s="38">
        <v>1</v>
      </c>
      <c r="H14" s="38">
        <v>0</v>
      </c>
      <c r="I14" s="38">
        <v>0</v>
      </c>
      <c r="J14" s="38">
        <v>2.19</v>
      </c>
      <c r="K14" s="38">
        <v>0</v>
      </c>
      <c r="L14" s="38">
        <v>0.31</v>
      </c>
      <c r="M14" s="38">
        <v>5</v>
      </c>
      <c r="N14" s="38">
        <v>0</v>
      </c>
      <c r="O14" s="38">
        <v>5</v>
      </c>
      <c r="P14" s="38">
        <v>8.9090000000000007</v>
      </c>
      <c r="Q14" s="38">
        <v>22.254999999999999</v>
      </c>
      <c r="R14" s="38">
        <v>11.837</v>
      </c>
      <c r="S14" s="38">
        <v>18.170999999999999</v>
      </c>
      <c r="T14" s="38">
        <v>2.2565</v>
      </c>
      <c r="U14" s="38">
        <v>2.1968999999999999</v>
      </c>
      <c r="V14" s="38">
        <v>2.1968999999999999</v>
      </c>
      <c r="W14" s="38">
        <v>0.97870000000000001</v>
      </c>
      <c r="X14" s="38">
        <v>0</v>
      </c>
      <c r="Y14" s="47">
        <v>1.0156000000000001</v>
      </c>
      <c r="Z14" s="46">
        <v>1</v>
      </c>
    </row>
    <row r="15" spans="1:26" x14ac:dyDescent="0.25">
      <c r="A15" s="47">
        <v>12</v>
      </c>
      <c r="B15" s="47">
        <v>172807</v>
      </c>
      <c r="C15" s="47" t="s">
        <v>40</v>
      </c>
      <c r="D15" s="38">
        <v>1.597</v>
      </c>
      <c r="E15" s="38">
        <v>0.83</v>
      </c>
      <c r="F15" s="38">
        <v>0.84499999999999997</v>
      </c>
      <c r="G15" s="38">
        <v>1</v>
      </c>
      <c r="H15" s="38">
        <v>0</v>
      </c>
      <c r="I15" s="38">
        <v>0</v>
      </c>
      <c r="J15" s="38">
        <v>2.19</v>
      </c>
      <c r="K15" s="38">
        <v>0</v>
      </c>
      <c r="L15" s="38">
        <v>0.31</v>
      </c>
      <c r="M15" s="38">
        <v>5</v>
      </c>
      <c r="N15" s="38">
        <v>0</v>
      </c>
      <c r="O15" s="38">
        <v>5</v>
      </c>
      <c r="P15" s="38">
        <v>8.891</v>
      </c>
      <c r="Q15" s="38">
        <v>22.225000000000001</v>
      </c>
      <c r="R15" s="38">
        <v>11.872999999999999</v>
      </c>
      <c r="S15" s="38">
        <v>17.579000000000001</v>
      </c>
      <c r="T15" s="38">
        <v>2.2277999999999998</v>
      </c>
      <c r="U15" s="38">
        <v>2.1812</v>
      </c>
      <c r="V15" s="38">
        <v>2.1812</v>
      </c>
      <c r="W15" s="38">
        <v>0.96330000000000005</v>
      </c>
      <c r="X15" s="38">
        <v>0</v>
      </c>
      <c r="Y15" s="47">
        <v>1.1034999999999999</v>
      </c>
      <c r="Z15" s="46">
        <v>1</v>
      </c>
    </row>
    <row r="16" spans="1:26" x14ac:dyDescent="0.25">
      <c r="A16" s="47">
        <v>13</v>
      </c>
      <c r="B16" s="47">
        <v>182793</v>
      </c>
      <c r="C16" s="47" t="s">
        <v>41</v>
      </c>
      <c r="D16" s="38">
        <v>1.66</v>
      </c>
      <c r="E16" s="38">
        <v>0.755</v>
      </c>
      <c r="F16" s="38">
        <v>0.755</v>
      </c>
      <c r="G16" s="38">
        <v>1</v>
      </c>
      <c r="H16" s="38">
        <v>0</v>
      </c>
      <c r="I16" s="38">
        <v>0</v>
      </c>
      <c r="J16" s="38">
        <v>2.19</v>
      </c>
      <c r="K16" s="38">
        <v>0</v>
      </c>
      <c r="L16" s="38">
        <v>0.31</v>
      </c>
      <c r="M16" s="38">
        <v>5</v>
      </c>
      <c r="N16" s="38">
        <v>0</v>
      </c>
      <c r="O16" s="38">
        <v>5</v>
      </c>
      <c r="P16" s="38">
        <v>8.6370000000000005</v>
      </c>
      <c r="Q16" s="38">
        <v>21.614999999999998</v>
      </c>
      <c r="R16" s="38">
        <v>10.891999999999999</v>
      </c>
      <c r="S16" s="38">
        <v>17.039000000000001</v>
      </c>
      <c r="T16" s="38">
        <v>2.2149999999999999</v>
      </c>
      <c r="U16" s="38">
        <v>2.0918000000000001</v>
      </c>
      <c r="V16" s="38">
        <v>2.0918000000000001</v>
      </c>
      <c r="W16" s="38">
        <v>0.85960000000000003</v>
      </c>
      <c r="X16" s="38">
        <v>0</v>
      </c>
      <c r="Y16" s="47">
        <v>1.5039</v>
      </c>
      <c r="Z16" s="46">
        <v>0</v>
      </c>
    </row>
    <row r="17" spans="1:26" x14ac:dyDescent="0.25">
      <c r="A17" s="47">
        <v>16</v>
      </c>
      <c r="B17" s="47">
        <v>193217</v>
      </c>
      <c r="C17" s="47" t="s">
        <v>44</v>
      </c>
      <c r="D17" s="38">
        <v>1.33</v>
      </c>
      <c r="E17" s="38">
        <v>0.86</v>
      </c>
      <c r="F17" s="38">
        <v>0.86</v>
      </c>
      <c r="G17" s="38">
        <v>1</v>
      </c>
      <c r="H17" s="38">
        <v>0</v>
      </c>
      <c r="I17" s="38">
        <v>0</v>
      </c>
      <c r="J17" s="38">
        <v>2.19</v>
      </c>
      <c r="K17" s="38">
        <v>0</v>
      </c>
      <c r="L17" s="38">
        <v>0.31</v>
      </c>
      <c r="M17" s="38">
        <v>5</v>
      </c>
      <c r="N17" s="38">
        <v>0</v>
      </c>
      <c r="O17" s="38">
        <v>5</v>
      </c>
      <c r="P17" s="38">
        <v>8.7989999999999995</v>
      </c>
      <c r="Q17" s="38">
        <v>22.741</v>
      </c>
      <c r="R17" s="38">
        <v>11.284000000000001</v>
      </c>
      <c r="S17" s="38">
        <v>17.391999999999999</v>
      </c>
      <c r="T17" s="38">
        <v>2.2706</v>
      </c>
      <c r="U17" s="38">
        <v>2.2164999999999999</v>
      </c>
      <c r="V17" s="38">
        <v>2.2164999999999999</v>
      </c>
      <c r="W17" s="38">
        <v>0.999</v>
      </c>
      <c r="X17" s="38">
        <v>0</v>
      </c>
      <c r="Y17" s="47">
        <v>1.0547</v>
      </c>
      <c r="Z17" s="46">
        <v>1</v>
      </c>
    </row>
    <row r="18" spans="1:26" x14ac:dyDescent="0.25">
      <c r="A18" s="47">
        <v>17</v>
      </c>
      <c r="B18" s="47">
        <v>194408</v>
      </c>
      <c r="C18" s="47" t="s">
        <v>45</v>
      </c>
      <c r="D18" s="38">
        <v>1.54</v>
      </c>
      <c r="E18" s="38">
        <v>0.745</v>
      </c>
      <c r="F18" s="38">
        <v>0.745</v>
      </c>
      <c r="G18" s="38">
        <v>1</v>
      </c>
      <c r="H18" s="38">
        <v>0</v>
      </c>
      <c r="I18" s="38">
        <v>0</v>
      </c>
      <c r="J18" s="38">
        <v>2.19</v>
      </c>
      <c r="K18" s="38">
        <v>0</v>
      </c>
      <c r="L18" s="38">
        <v>0.31</v>
      </c>
      <c r="M18" s="38">
        <v>5</v>
      </c>
      <c r="N18" s="38">
        <v>0</v>
      </c>
      <c r="O18" s="38">
        <v>5</v>
      </c>
      <c r="P18" s="38">
        <v>8.4740000000000002</v>
      </c>
      <c r="Q18" s="38">
        <v>21.95</v>
      </c>
      <c r="R18" s="38">
        <v>9.4589999999999996</v>
      </c>
      <c r="S18" s="38">
        <v>16.097000000000001</v>
      </c>
      <c r="T18" s="38">
        <v>2.2315</v>
      </c>
      <c r="U18" s="38">
        <v>2.1295000000000002</v>
      </c>
      <c r="V18" s="38">
        <v>2.1295000000000002</v>
      </c>
      <c r="W18" s="38">
        <v>0.91210000000000002</v>
      </c>
      <c r="X18" s="38">
        <v>0</v>
      </c>
      <c r="Y18" s="47">
        <v>1.377</v>
      </c>
      <c r="Z18" s="46">
        <v>0</v>
      </c>
    </row>
    <row r="19" spans="1:26" x14ac:dyDescent="0.25">
      <c r="A19" s="47">
        <v>18</v>
      </c>
      <c r="B19" s="47">
        <v>195733</v>
      </c>
      <c r="C19" s="47" t="s">
        <v>46</v>
      </c>
      <c r="D19" s="38">
        <v>1.3080000000000001</v>
      </c>
      <c r="E19" s="38">
        <v>0.86</v>
      </c>
      <c r="F19" s="38">
        <v>0.875</v>
      </c>
      <c r="G19" s="38">
        <v>1</v>
      </c>
      <c r="H19" s="38">
        <v>0</v>
      </c>
      <c r="I19" s="38">
        <v>0</v>
      </c>
      <c r="J19" s="38">
        <v>2.19</v>
      </c>
      <c r="K19" s="38">
        <v>0</v>
      </c>
      <c r="L19" s="38">
        <v>0.31</v>
      </c>
      <c r="M19" s="38">
        <v>5</v>
      </c>
      <c r="N19" s="38">
        <v>0</v>
      </c>
      <c r="O19" s="38">
        <v>5</v>
      </c>
      <c r="P19" s="38">
        <v>8.7850000000000001</v>
      </c>
      <c r="Q19" s="38">
        <v>22.718</v>
      </c>
      <c r="R19" s="38">
        <v>11.596</v>
      </c>
      <c r="S19" s="38">
        <v>16.341999999999999</v>
      </c>
      <c r="T19" s="38">
        <v>2.1230000000000002</v>
      </c>
      <c r="U19" s="38">
        <v>2.1337999999999999</v>
      </c>
      <c r="V19" s="38">
        <v>2.1230000000000002</v>
      </c>
      <c r="W19" s="38">
        <v>0.90300000000000002</v>
      </c>
      <c r="X19" s="38">
        <v>0</v>
      </c>
      <c r="Y19" s="47">
        <v>1.1034999999999999</v>
      </c>
      <c r="Z19" s="46">
        <v>0</v>
      </c>
    </row>
    <row r="20" spans="1:26" x14ac:dyDescent="0.25">
      <c r="A20" s="47">
        <v>19</v>
      </c>
      <c r="B20" s="47">
        <v>195734</v>
      </c>
      <c r="C20" s="47" t="s">
        <v>47</v>
      </c>
      <c r="D20" s="38">
        <v>1.419</v>
      </c>
      <c r="E20" s="38">
        <v>0.86</v>
      </c>
      <c r="F20" s="38">
        <v>0.83799999999999997</v>
      </c>
      <c r="G20" s="38">
        <v>1</v>
      </c>
      <c r="H20" s="38">
        <v>0</v>
      </c>
      <c r="I20" s="38">
        <v>0</v>
      </c>
      <c r="J20" s="38">
        <v>2.19</v>
      </c>
      <c r="K20" s="38">
        <v>0</v>
      </c>
      <c r="L20" s="38">
        <v>0.31</v>
      </c>
      <c r="M20" s="38">
        <v>5</v>
      </c>
      <c r="N20" s="38">
        <v>0</v>
      </c>
      <c r="O20" s="38">
        <v>5</v>
      </c>
      <c r="P20" s="38">
        <v>8.7159999999999993</v>
      </c>
      <c r="Q20" s="38">
        <v>22.792000000000002</v>
      </c>
      <c r="R20" s="38">
        <v>11.452</v>
      </c>
      <c r="S20" s="38">
        <v>16.138999999999999</v>
      </c>
      <c r="T20" s="38">
        <v>2.1233</v>
      </c>
      <c r="U20" s="38">
        <v>2.1242000000000001</v>
      </c>
      <c r="V20" s="38">
        <v>2.1233</v>
      </c>
      <c r="W20" s="38">
        <v>0.90329999999999999</v>
      </c>
      <c r="X20" s="38">
        <v>0</v>
      </c>
      <c r="Y20" s="47">
        <v>1.1718999999999999</v>
      </c>
      <c r="Z20" s="48">
        <v>0</v>
      </c>
    </row>
    <row r="21" spans="1:26" x14ac:dyDescent="0.25">
      <c r="A21" s="47">
        <v>20</v>
      </c>
      <c r="B21" s="47">
        <v>201955</v>
      </c>
      <c r="C21" s="47" t="s">
        <v>48</v>
      </c>
      <c r="D21" s="38">
        <v>1.421</v>
      </c>
      <c r="E21" s="38">
        <v>0.86</v>
      </c>
      <c r="F21" s="38">
        <v>0.86</v>
      </c>
      <c r="G21" s="38">
        <v>1</v>
      </c>
      <c r="H21" s="38">
        <v>0</v>
      </c>
      <c r="I21" s="38">
        <v>0</v>
      </c>
      <c r="J21" s="38">
        <v>2.19</v>
      </c>
      <c r="K21" s="38">
        <v>0</v>
      </c>
      <c r="L21" s="38">
        <v>0.31</v>
      </c>
      <c r="M21" s="38">
        <v>5</v>
      </c>
      <c r="N21" s="38">
        <v>0</v>
      </c>
      <c r="O21" s="38">
        <v>5</v>
      </c>
      <c r="P21" s="38">
        <v>8.8130000000000006</v>
      </c>
      <c r="Q21" s="38">
        <v>22.8</v>
      </c>
      <c r="R21" s="38">
        <v>11.510999999999999</v>
      </c>
      <c r="S21" s="38">
        <v>19.47</v>
      </c>
      <c r="T21" s="38">
        <v>2.3671000000000002</v>
      </c>
      <c r="U21" s="38">
        <v>2.2528000000000001</v>
      </c>
      <c r="V21" s="38">
        <v>2.2528000000000001</v>
      </c>
      <c r="W21" s="38">
        <v>1.0202</v>
      </c>
      <c r="X21" s="38">
        <v>0</v>
      </c>
      <c r="Y21" s="47">
        <v>0.84960000000000002</v>
      </c>
      <c r="Z21" s="46">
        <v>1</v>
      </c>
    </row>
    <row r="22" spans="1:26" x14ac:dyDescent="0.25">
      <c r="A22" s="47">
        <v>21</v>
      </c>
      <c r="B22" s="47">
        <v>202155</v>
      </c>
      <c r="C22" s="47" t="s">
        <v>49</v>
      </c>
      <c r="D22" s="38">
        <v>1.66</v>
      </c>
      <c r="E22" s="38">
        <v>0.755</v>
      </c>
      <c r="F22" s="38">
        <v>0.755</v>
      </c>
      <c r="G22" s="38">
        <v>1</v>
      </c>
      <c r="H22" s="38">
        <v>0</v>
      </c>
      <c r="I22" s="38">
        <v>0</v>
      </c>
      <c r="J22" s="38">
        <v>2.19</v>
      </c>
      <c r="K22" s="38">
        <v>0</v>
      </c>
      <c r="L22" s="38">
        <v>0.31</v>
      </c>
      <c r="M22" s="38">
        <v>5</v>
      </c>
      <c r="N22" s="38">
        <v>0</v>
      </c>
      <c r="O22" s="38">
        <v>5</v>
      </c>
      <c r="P22" s="38">
        <v>8.6479999999999997</v>
      </c>
      <c r="Q22" s="38">
        <v>21.617000000000001</v>
      </c>
      <c r="R22" s="38">
        <v>10.081</v>
      </c>
      <c r="S22" s="38">
        <v>16.547000000000001</v>
      </c>
      <c r="T22" s="38">
        <v>2.2149999999999999</v>
      </c>
      <c r="U22" s="38">
        <v>2.1421000000000001</v>
      </c>
      <c r="V22" s="38">
        <v>2.1421000000000001</v>
      </c>
      <c r="W22" s="38">
        <v>0.90990000000000004</v>
      </c>
      <c r="X22" s="38">
        <v>0</v>
      </c>
      <c r="Y22" s="47">
        <v>1.25</v>
      </c>
      <c r="Z22" s="46">
        <v>0</v>
      </c>
    </row>
    <row r="23" spans="1:26" x14ac:dyDescent="0.25">
      <c r="A23" s="47">
        <v>22</v>
      </c>
      <c r="B23" s="47">
        <v>202156</v>
      </c>
      <c r="C23" s="47" t="s">
        <v>50</v>
      </c>
      <c r="D23" s="38">
        <v>1.66</v>
      </c>
      <c r="E23" s="38">
        <v>0.755</v>
      </c>
      <c r="F23" s="38">
        <v>0.755</v>
      </c>
      <c r="G23" s="38">
        <v>1</v>
      </c>
      <c r="H23" s="38">
        <v>0</v>
      </c>
      <c r="I23" s="38">
        <v>0</v>
      </c>
      <c r="J23" s="38">
        <v>2.19</v>
      </c>
      <c r="K23" s="38">
        <v>0</v>
      </c>
      <c r="L23" s="38">
        <v>0.31</v>
      </c>
      <c r="M23" s="38">
        <v>5</v>
      </c>
      <c r="N23" s="38">
        <v>0</v>
      </c>
      <c r="O23" s="38">
        <v>5</v>
      </c>
      <c r="P23" s="38">
        <v>8.6549999999999994</v>
      </c>
      <c r="Q23" s="38">
        <v>21.821999999999999</v>
      </c>
      <c r="R23" s="38">
        <v>10.26</v>
      </c>
      <c r="S23" s="38">
        <v>16.640999999999998</v>
      </c>
      <c r="T23" s="38">
        <v>2.2347000000000001</v>
      </c>
      <c r="U23" s="38">
        <v>2.1497999999999999</v>
      </c>
      <c r="V23" s="38">
        <v>2.1497999999999999</v>
      </c>
      <c r="W23" s="38">
        <v>0.91759999999999997</v>
      </c>
      <c r="X23" s="38">
        <v>0</v>
      </c>
      <c r="Y23" s="47">
        <v>1.2304999999999999</v>
      </c>
      <c r="Z23" s="46">
        <v>0</v>
      </c>
    </row>
    <row r="24" spans="1:26" x14ac:dyDescent="0.25">
      <c r="A24" s="47">
        <v>26</v>
      </c>
      <c r="B24" s="47">
        <v>202860</v>
      </c>
      <c r="C24" s="47" t="s">
        <v>54</v>
      </c>
      <c r="D24" s="38">
        <v>2.16</v>
      </c>
      <c r="E24" s="38">
        <v>0.79</v>
      </c>
      <c r="F24" s="38">
        <v>0.79</v>
      </c>
      <c r="G24" s="38">
        <v>1</v>
      </c>
      <c r="H24" s="38">
        <v>0</v>
      </c>
      <c r="I24" s="38">
        <v>0</v>
      </c>
      <c r="J24" s="38">
        <v>2.19</v>
      </c>
      <c r="K24" s="38">
        <v>0</v>
      </c>
      <c r="L24" s="38">
        <v>0.31</v>
      </c>
      <c r="M24" s="38">
        <v>5</v>
      </c>
      <c r="N24" s="38">
        <v>0</v>
      </c>
      <c r="O24" s="38">
        <v>5</v>
      </c>
      <c r="P24" s="38">
        <v>8.6159999999999997</v>
      </c>
      <c r="Q24" s="38">
        <v>22.074999999999999</v>
      </c>
      <c r="R24" s="38">
        <v>10.481</v>
      </c>
      <c r="S24" s="38">
        <v>16.047000000000001</v>
      </c>
      <c r="T24" s="38">
        <v>2.1863000000000001</v>
      </c>
      <c r="U24" s="38">
        <v>2.1374</v>
      </c>
      <c r="V24" s="38">
        <v>2.1374</v>
      </c>
      <c r="W24" s="38">
        <v>0.9194</v>
      </c>
      <c r="X24" s="38">
        <v>0</v>
      </c>
      <c r="Y24" s="47">
        <v>1.3476999999999999</v>
      </c>
      <c r="Z24" s="46">
        <v>0</v>
      </c>
    </row>
    <row r="25" spans="1:26" x14ac:dyDescent="0.25">
      <c r="A25" s="47">
        <v>27</v>
      </c>
      <c r="B25" s="47">
        <v>203038</v>
      </c>
      <c r="C25" s="47" t="s">
        <v>45</v>
      </c>
      <c r="D25" s="38">
        <v>1.54</v>
      </c>
      <c r="E25" s="38">
        <v>0.745</v>
      </c>
      <c r="F25" s="38">
        <v>0.745</v>
      </c>
      <c r="G25" s="38">
        <v>1</v>
      </c>
      <c r="H25" s="38">
        <v>0</v>
      </c>
      <c r="I25" s="38">
        <v>0</v>
      </c>
      <c r="J25" s="38">
        <v>2.19</v>
      </c>
      <c r="K25" s="38">
        <v>0</v>
      </c>
      <c r="L25" s="38">
        <v>0.31</v>
      </c>
      <c r="M25" s="38">
        <v>5</v>
      </c>
      <c r="N25" s="38">
        <v>0</v>
      </c>
      <c r="O25" s="38">
        <v>5</v>
      </c>
      <c r="P25" s="38">
        <v>8.4849999999999994</v>
      </c>
      <c r="Q25" s="38">
        <v>21.798999999999999</v>
      </c>
      <c r="R25" s="38">
        <v>9.8049999999999997</v>
      </c>
      <c r="S25" s="38">
        <v>15.957000000000001</v>
      </c>
      <c r="T25" s="38">
        <v>2.1951000000000001</v>
      </c>
      <c r="U25" s="38">
        <v>2.1110000000000002</v>
      </c>
      <c r="V25" s="38">
        <v>2.1110000000000002</v>
      </c>
      <c r="W25" s="38">
        <v>0.89359999999999995</v>
      </c>
      <c r="X25" s="38">
        <v>0</v>
      </c>
      <c r="Y25" s="47">
        <v>1.4551000000000001</v>
      </c>
      <c r="Z25" s="46">
        <v>0</v>
      </c>
    </row>
    <row r="26" spans="1:26" x14ac:dyDescent="0.25">
      <c r="A26" s="47">
        <v>28</v>
      </c>
      <c r="B26" s="47">
        <v>203039</v>
      </c>
      <c r="C26" s="47" t="s">
        <v>45</v>
      </c>
      <c r="D26" s="38">
        <v>1.54</v>
      </c>
      <c r="E26" s="38">
        <v>0.745</v>
      </c>
      <c r="F26" s="38">
        <v>0.745</v>
      </c>
      <c r="G26" s="38">
        <v>1</v>
      </c>
      <c r="H26" s="38">
        <v>0</v>
      </c>
      <c r="I26" s="38">
        <v>0</v>
      </c>
      <c r="J26" s="38">
        <v>2.19</v>
      </c>
      <c r="K26" s="38">
        <v>0</v>
      </c>
      <c r="L26" s="38">
        <v>0.31</v>
      </c>
      <c r="M26" s="38">
        <v>5</v>
      </c>
      <c r="N26" s="38">
        <v>0</v>
      </c>
      <c r="O26" s="38">
        <v>5</v>
      </c>
      <c r="P26" s="38">
        <v>8.4749999999999996</v>
      </c>
      <c r="Q26" s="38">
        <v>21.887</v>
      </c>
      <c r="R26" s="38">
        <v>9.8010000000000002</v>
      </c>
      <c r="S26" s="38">
        <v>16.091000000000001</v>
      </c>
      <c r="T26" s="38">
        <v>2.2109999999999999</v>
      </c>
      <c r="U26" s="38">
        <v>2.1166</v>
      </c>
      <c r="V26" s="38">
        <v>2.1166</v>
      </c>
      <c r="W26" s="38">
        <v>0.8992</v>
      </c>
      <c r="X26" s="38">
        <v>0</v>
      </c>
      <c r="Y26" s="47">
        <v>1.4355</v>
      </c>
      <c r="Z26" s="48">
        <v>0</v>
      </c>
    </row>
    <row r="27" spans="1:26" x14ac:dyDescent="0.25">
      <c r="A27" s="47">
        <v>29</v>
      </c>
      <c r="B27" s="47">
        <v>203040</v>
      </c>
      <c r="C27" s="47" t="s">
        <v>45</v>
      </c>
      <c r="D27" s="38">
        <v>1.54</v>
      </c>
      <c r="E27" s="38">
        <v>0.745</v>
      </c>
      <c r="F27" s="38">
        <v>0.745</v>
      </c>
      <c r="G27" s="38">
        <v>1</v>
      </c>
      <c r="H27" s="38">
        <v>0</v>
      </c>
      <c r="I27" s="38">
        <v>0</v>
      </c>
      <c r="J27" s="38">
        <v>2.19</v>
      </c>
      <c r="K27" s="38">
        <v>0</v>
      </c>
      <c r="L27" s="38">
        <v>0.31</v>
      </c>
      <c r="M27" s="38">
        <v>5</v>
      </c>
      <c r="N27" s="38">
        <v>0</v>
      </c>
      <c r="O27" s="38">
        <v>5</v>
      </c>
      <c r="P27" s="38">
        <v>8.4670000000000005</v>
      </c>
      <c r="Q27" s="38">
        <v>21.978000000000002</v>
      </c>
      <c r="R27" s="38">
        <v>9.7680000000000007</v>
      </c>
      <c r="S27" s="38">
        <v>16.478999999999999</v>
      </c>
      <c r="T27" s="38">
        <v>2.2393999999999998</v>
      </c>
      <c r="U27" s="38">
        <v>2.1267</v>
      </c>
      <c r="V27" s="38">
        <v>2.1267</v>
      </c>
      <c r="W27" s="38">
        <v>0.9093</v>
      </c>
      <c r="X27" s="38">
        <v>0</v>
      </c>
      <c r="Y27" s="47">
        <v>1.377</v>
      </c>
      <c r="Z27" s="46">
        <v>0</v>
      </c>
    </row>
    <row r="28" spans="1:26" x14ac:dyDescent="0.25">
      <c r="A28" s="47">
        <v>30</v>
      </c>
      <c r="B28" s="47">
        <v>203041</v>
      </c>
      <c r="C28" s="47" t="s">
        <v>45</v>
      </c>
      <c r="D28" s="38">
        <v>1.54</v>
      </c>
      <c r="E28" s="38">
        <v>0.745</v>
      </c>
      <c r="F28" s="38">
        <v>0.745</v>
      </c>
      <c r="G28" s="38">
        <v>1</v>
      </c>
      <c r="H28" s="38">
        <v>0</v>
      </c>
      <c r="I28" s="38">
        <v>0</v>
      </c>
      <c r="J28" s="38">
        <v>2.19</v>
      </c>
      <c r="K28" s="38">
        <v>0</v>
      </c>
      <c r="L28" s="38">
        <v>0.31</v>
      </c>
      <c r="M28" s="38">
        <v>5</v>
      </c>
      <c r="N28" s="38">
        <v>0</v>
      </c>
      <c r="O28" s="38">
        <v>5</v>
      </c>
      <c r="P28" s="38">
        <v>8.4589999999999996</v>
      </c>
      <c r="Q28" s="38">
        <v>22.067</v>
      </c>
      <c r="R28" s="38">
        <v>9.6329999999999991</v>
      </c>
      <c r="S28" s="38">
        <v>16.765000000000001</v>
      </c>
      <c r="T28" s="38">
        <v>2.2677999999999998</v>
      </c>
      <c r="U28" s="38">
        <v>2.1408999999999998</v>
      </c>
      <c r="V28" s="38">
        <v>2.1408999999999998</v>
      </c>
      <c r="W28" s="38">
        <v>0.9234</v>
      </c>
      <c r="X28" s="38">
        <v>0</v>
      </c>
      <c r="Y28" s="47">
        <v>1.2988</v>
      </c>
      <c r="Z28" s="46">
        <v>0</v>
      </c>
    </row>
    <row r="29" spans="1:26" x14ac:dyDescent="0.25">
      <c r="A29" s="47">
        <v>31</v>
      </c>
      <c r="B29" s="47">
        <v>203042</v>
      </c>
      <c r="C29" s="47" t="s">
        <v>45</v>
      </c>
      <c r="D29" s="38">
        <v>1.54</v>
      </c>
      <c r="E29" s="38">
        <v>0.745</v>
      </c>
      <c r="F29" s="38">
        <v>0.745</v>
      </c>
      <c r="G29" s="38">
        <v>1</v>
      </c>
      <c r="H29" s="38">
        <v>0</v>
      </c>
      <c r="I29" s="38">
        <v>0</v>
      </c>
      <c r="J29" s="38">
        <v>2.19</v>
      </c>
      <c r="K29" s="38">
        <v>0</v>
      </c>
      <c r="L29" s="38">
        <v>0.31</v>
      </c>
      <c r="M29" s="38">
        <v>5</v>
      </c>
      <c r="N29" s="38">
        <v>0</v>
      </c>
      <c r="O29" s="38">
        <v>5</v>
      </c>
      <c r="P29" s="38">
        <v>8.4559999999999995</v>
      </c>
      <c r="Q29" s="38">
        <v>22.151</v>
      </c>
      <c r="R29" s="38">
        <v>9.6280000000000001</v>
      </c>
      <c r="S29" s="38">
        <v>17.114999999999998</v>
      </c>
      <c r="T29" s="38">
        <v>2.2955000000000001</v>
      </c>
      <c r="U29" s="38">
        <v>2.149</v>
      </c>
      <c r="V29" s="38">
        <v>2.149</v>
      </c>
      <c r="W29" s="38">
        <v>0.93159999999999998</v>
      </c>
      <c r="X29" s="38">
        <v>0</v>
      </c>
      <c r="Y29" s="47">
        <v>1.2598</v>
      </c>
      <c r="Z29" s="46">
        <v>0</v>
      </c>
    </row>
    <row r="30" spans="1:26" x14ac:dyDescent="0.25">
      <c r="A30" s="47">
        <v>32</v>
      </c>
      <c r="B30" s="47">
        <v>20740</v>
      </c>
      <c r="C30" s="47" t="s">
        <v>55</v>
      </c>
      <c r="D30" s="38">
        <v>1.36</v>
      </c>
      <c r="E30" s="38">
        <v>0.88500000000000001</v>
      </c>
      <c r="F30" s="38">
        <v>0.88500000000000001</v>
      </c>
      <c r="G30" s="38">
        <v>1</v>
      </c>
      <c r="H30" s="38">
        <v>0</v>
      </c>
      <c r="I30" s="38">
        <v>0</v>
      </c>
      <c r="J30" s="38">
        <v>2.19</v>
      </c>
      <c r="K30" s="38">
        <v>0</v>
      </c>
      <c r="L30" s="38">
        <v>0.31</v>
      </c>
      <c r="M30" s="38">
        <v>5</v>
      </c>
      <c r="N30" s="38">
        <v>0</v>
      </c>
      <c r="O30" s="38">
        <v>5</v>
      </c>
      <c r="P30" s="38">
        <v>8.9309999999999992</v>
      </c>
      <c r="Q30" s="38">
        <v>22.326000000000001</v>
      </c>
      <c r="R30" s="38">
        <v>11.896000000000001</v>
      </c>
      <c r="S30" s="38">
        <v>18.422000000000001</v>
      </c>
      <c r="T30" s="38">
        <v>2.2711999999999999</v>
      </c>
      <c r="U30" s="38">
        <v>2.2090999999999998</v>
      </c>
      <c r="V30" s="38">
        <v>2.2090999999999998</v>
      </c>
      <c r="W30" s="38">
        <v>0.99160000000000004</v>
      </c>
      <c r="X30" s="38">
        <v>0</v>
      </c>
      <c r="Y30" s="47">
        <v>0.98629999999999995</v>
      </c>
      <c r="Z30" s="46">
        <v>1</v>
      </c>
    </row>
    <row r="31" spans="1:26" x14ac:dyDescent="0.25">
      <c r="A31" s="47">
        <v>40</v>
      </c>
      <c r="B31" s="47">
        <v>248140</v>
      </c>
      <c r="C31" s="47" t="s">
        <v>63</v>
      </c>
      <c r="D31" s="38">
        <v>1.63</v>
      </c>
      <c r="E31" s="38">
        <v>0.78</v>
      </c>
      <c r="F31" s="38">
        <v>0.78</v>
      </c>
      <c r="G31" s="38">
        <v>1</v>
      </c>
      <c r="H31" s="38">
        <v>0</v>
      </c>
      <c r="I31" s="38">
        <v>0</v>
      </c>
      <c r="J31" s="38">
        <v>2.19</v>
      </c>
      <c r="K31" s="38">
        <v>0</v>
      </c>
      <c r="L31" s="38">
        <v>0.31</v>
      </c>
      <c r="M31" s="38">
        <v>5</v>
      </c>
      <c r="N31" s="38">
        <v>0</v>
      </c>
      <c r="O31" s="38">
        <v>5</v>
      </c>
      <c r="P31" s="38">
        <v>8.7289999999999992</v>
      </c>
      <c r="Q31" s="38">
        <v>21.803999999999998</v>
      </c>
      <c r="R31" s="38">
        <v>10.553000000000001</v>
      </c>
      <c r="S31" s="38">
        <v>16.835000000000001</v>
      </c>
      <c r="T31" s="38">
        <v>2.2183000000000002</v>
      </c>
      <c r="U31" s="38">
        <v>2.1526000000000001</v>
      </c>
      <c r="V31" s="38">
        <v>2.1526000000000001</v>
      </c>
      <c r="W31" s="38">
        <v>0.9204</v>
      </c>
      <c r="X31" s="38">
        <v>0</v>
      </c>
      <c r="Y31" s="47">
        <v>1.2012</v>
      </c>
      <c r="Z31" s="46">
        <v>0</v>
      </c>
    </row>
    <row r="32" spans="1:26" x14ac:dyDescent="0.25">
      <c r="A32" s="47">
        <v>41</v>
      </c>
      <c r="B32" s="47">
        <v>253083</v>
      </c>
      <c r="C32" s="47" t="s">
        <v>64</v>
      </c>
      <c r="D32" s="38">
        <v>1.5489999999999999</v>
      </c>
      <c r="E32" s="38">
        <v>0.77800000000000002</v>
      </c>
      <c r="F32" s="38">
        <v>0.77800000000000002</v>
      </c>
      <c r="G32" s="38">
        <v>1</v>
      </c>
      <c r="H32" s="38">
        <v>0</v>
      </c>
      <c r="I32" s="38">
        <v>0</v>
      </c>
      <c r="J32" s="38">
        <v>2.19</v>
      </c>
      <c r="K32" s="38">
        <v>0</v>
      </c>
      <c r="L32" s="38">
        <v>0.31</v>
      </c>
      <c r="M32" s="38">
        <v>5</v>
      </c>
      <c r="N32" s="38">
        <v>0</v>
      </c>
      <c r="O32" s="38">
        <v>5</v>
      </c>
      <c r="P32" s="38">
        <v>8.8249999999999993</v>
      </c>
      <c r="Q32" s="38">
        <v>21.707999999999998</v>
      </c>
      <c r="R32" s="38">
        <v>11.769</v>
      </c>
      <c r="S32" s="38">
        <v>16.635999999999999</v>
      </c>
      <c r="T32" s="38">
        <v>2.1471</v>
      </c>
      <c r="U32" s="38">
        <v>2.1907999999999999</v>
      </c>
      <c r="V32" s="38">
        <v>2.1471</v>
      </c>
      <c r="W32" s="38">
        <v>0.90710000000000002</v>
      </c>
      <c r="X32" s="38">
        <v>0</v>
      </c>
      <c r="Y32" s="47">
        <v>1.1914</v>
      </c>
      <c r="Z32" s="46">
        <v>0</v>
      </c>
    </row>
    <row r="33" spans="1:26" x14ac:dyDescent="0.25">
      <c r="A33" s="47">
        <v>42</v>
      </c>
      <c r="B33" s="47">
        <v>260210</v>
      </c>
      <c r="C33" s="47" t="s">
        <v>65</v>
      </c>
      <c r="D33" s="38">
        <v>1.83</v>
      </c>
      <c r="E33" s="38">
        <v>0.75</v>
      </c>
      <c r="F33" s="38">
        <v>0.75</v>
      </c>
      <c r="G33" s="38">
        <v>1</v>
      </c>
      <c r="H33" s="38">
        <v>0</v>
      </c>
      <c r="I33" s="38">
        <v>0</v>
      </c>
      <c r="J33" s="38">
        <v>2.19</v>
      </c>
      <c r="K33" s="38">
        <v>0</v>
      </c>
      <c r="L33" s="38">
        <v>0.31</v>
      </c>
      <c r="M33" s="38">
        <v>5</v>
      </c>
      <c r="N33" s="38">
        <v>0</v>
      </c>
      <c r="O33" s="38">
        <v>5</v>
      </c>
      <c r="P33" s="38">
        <v>8.9540000000000006</v>
      </c>
      <c r="Q33" s="38">
        <v>21.28</v>
      </c>
      <c r="R33" s="38">
        <v>11.516999999999999</v>
      </c>
      <c r="S33" s="38">
        <v>16.009</v>
      </c>
      <c r="T33" s="38">
        <v>2.0939000000000001</v>
      </c>
      <c r="U33" s="38">
        <v>2.1392000000000002</v>
      </c>
      <c r="V33" s="38">
        <v>2.0939000000000001</v>
      </c>
      <c r="W33" s="38">
        <v>0.87390000000000001</v>
      </c>
      <c r="X33" s="38">
        <v>0</v>
      </c>
      <c r="Y33" s="47">
        <v>1.3573999999999999</v>
      </c>
      <c r="Z33" s="46">
        <v>0</v>
      </c>
    </row>
    <row r="34" spans="1:26" x14ac:dyDescent="0.25">
      <c r="A34" s="47">
        <v>43</v>
      </c>
      <c r="B34" s="47">
        <v>262812</v>
      </c>
      <c r="C34" s="47" t="s">
        <v>66</v>
      </c>
      <c r="D34" s="38">
        <v>1.77</v>
      </c>
      <c r="E34" s="38">
        <v>0.81</v>
      </c>
      <c r="F34" s="38">
        <v>0.75</v>
      </c>
      <c r="G34" s="38">
        <v>1</v>
      </c>
      <c r="H34" s="38">
        <v>0</v>
      </c>
      <c r="I34" s="38">
        <v>0</v>
      </c>
      <c r="J34" s="38">
        <v>2.19</v>
      </c>
      <c r="K34" s="38">
        <v>0</v>
      </c>
      <c r="L34" s="38">
        <v>0.31</v>
      </c>
      <c r="M34" s="38">
        <v>5</v>
      </c>
      <c r="N34" s="38">
        <v>0</v>
      </c>
      <c r="O34" s="38">
        <v>5</v>
      </c>
      <c r="P34" s="38">
        <v>8.8689999999999998</v>
      </c>
      <c r="Q34" s="38">
        <v>21.606999999999999</v>
      </c>
      <c r="R34" s="38">
        <v>11.275</v>
      </c>
      <c r="S34" s="38">
        <v>16.506</v>
      </c>
      <c r="T34" s="38">
        <v>2.1560000000000001</v>
      </c>
      <c r="U34" s="38">
        <v>2.1469999999999998</v>
      </c>
      <c r="V34" s="38">
        <v>2.1469999999999998</v>
      </c>
      <c r="W34" s="38">
        <v>0.92689999999999995</v>
      </c>
      <c r="X34" s="38">
        <v>0</v>
      </c>
      <c r="Y34" s="47">
        <v>1.2598</v>
      </c>
      <c r="Z34" s="46">
        <v>0</v>
      </c>
    </row>
    <row r="35" spans="1:26" x14ac:dyDescent="0.25">
      <c r="A35" s="47">
        <v>44</v>
      </c>
      <c r="B35" s="47">
        <v>290797</v>
      </c>
      <c r="C35" s="47" t="s">
        <v>45</v>
      </c>
      <c r="D35" s="38">
        <v>1.54</v>
      </c>
      <c r="E35" s="38">
        <v>0.745</v>
      </c>
      <c r="F35" s="38">
        <v>0.745</v>
      </c>
      <c r="G35" s="38">
        <v>1</v>
      </c>
      <c r="H35" s="38">
        <v>0</v>
      </c>
      <c r="I35" s="38">
        <v>0</v>
      </c>
      <c r="J35" s="38">
        <v>2.19</v>
      </c>
      <c r="K35" s="38">
        <v>0</v>
      </c>
      <c r="L35" s="38">
        <v>0.31</v>
      </c>
      <c r="M35" s="38">
        <v>5</v>
      </c>
      <c r="N35" s="38">
        <v>0</v>
      </c>
      <c r="O35" s="38">
        <v>5</v>
      </c>
      <c r="P35" s="38">
        <v>8.4629999999999992</v>
      </c>
      <c r="Q35" s="38">
        <v>21.934999999999999</v>
      </c>
      <c r="R35" s="38">
        <v>9.6370000000000005</v>
      </c>
      <c r="S35" s="38">
        <v>15.632</v>
      </c>
      <c r="T35" s="38">
        <v>2.2067999999999999</v>
      </c>
      <c r="U35" s="38">
        <v>2.1160000000000001</v>
      </c>
      <c r="V35" s="38">
        <v>2.1160000000000001</v>
      </c>
      <c r="W35" s="38">
        <v>0.89859999999999995</v>
      </c>
      <c r="X35" s="38">
        <v>0</v>
      </c>
      <c r="Y35" s="47">
        <v>1.4551000000000001</v>
      </c>
      <c r="Z35" s="46">
        <v>0</v>
      </c>
    </row>
    <row r="36" spans="1:26" x14ac:dyDescent="0.25">
      <c r="A36" s="47">
        <v>45</v>
      </c>
      <c r="B36" s="47">
        <v>290798</v>
      </c>
      <c r="C36" s="47" t="s">
        <v>67</v>
      </c>
      <c r="D36" s="38">
        <v>1.5469999999999999</v>
      </c>
      <c r="E36" s="38">
        <v>0.67500000000000004</v>
      </c>
      <c r="F36" s="38">
        <v>0.73799999999999999</v>
      </c>
      <c r="G36" s="38">
        <v>1</v>
      </c>
      <c r="H36" s="38">
        <v>0</v>
      </c>
      <c r="I36" s="38">
        <v>0</v>
      </c>
      <c r="J36" s="38">
        <v>2.19</v>
      </c>
      <c r="K36" s="38">
        <v>0</v>
      </c>
      <c r="L36" s="38">
        <v>0.31</v>
      </c>
      <c r="M36" s="38">
        <v>5</v>
      </c>
      <c r="N36" s="38">
        <v>0</v>
      </c>
      <c r="O36" s="38">
        <v>5</v>
      </c>
      <c r="P36" s="38">
        <v>8.4819999999999993</v>
      </c>
      <c r="Q36" s="38">
        <v>21.776</v>
      </c>
      <c r="R36" s="38">
        <v>9.5730000000000004</v>
      </c>
      <c r="S36" s="38">
        <v>15.089</v>
      </c>
      <c r="T36" s="38">
        <v>2.1728999999999998</v>
      </c>
      <c r="U36" s="38">
        <v>2.1071</v>
      </c>
      <c r="V36" s="38">
        <v>2.1071</v>
      </c>
      <c r="W36" s="38">
        <v>0.875</v>
      </c>
      <c r="X36" s="38">
        <v>0</v>
      </c>
      <c r="Y36" s="47">
        <v>1.4843999999999999</v>
      </c>
      <c r="Z36" s="46">
        <v>0</v>
      </c>
    </row>
    <row r="37" spans="1:26" x14ac:dyDescent="0.25">
      <c r="A37" s="47">
        <v>46</v>
      </c>
      <c r="B37" s="47">
        <v>290799</v>
      </c>
      <c r="C37" s="47" t="s">
        <v>68</v>
      </c>
      <c r="D37" s="38">
        <v>1.554</v>
      </c>
      <c r="E37" s="38">
        <v>0.67500000000000004</v>
      </c>
      <c r="F37" s="38">
        <v>0.73099999999999998</v>
      </c>
      <c r="G37" s="38">
        <v>1</v>
      </c>
      <c r="H37" s="38">
        <v>0</v>
      </c>
      <c r="I37" s="38">
        <v>0</v>
      </c>
      <c r="J37" s="38">
        <v>2.19</v>
      </c>
      <c r="K37" s="38">
        <v>0</v>
      </c>
      <c r="L37" s="38">
        <v>0.31</v>
      </c>
      <c r="M37" s="38">
        <v>5</v>
      </c>
      <c r="N37" s="38">
        <v>0</v>
      </c>
      <c r="O37" s="38">
        <v>5</v>
      </c>
      <c r="P37" s="38">
        <v>8.4819999999999993</v>
      </c>
      <c r="Q37" s="38">
        <v>21.731999999999999</v>
      </c>
      <c r="R37" s="38">
        <v>9.5860000000000003</v>
      </c>
      <c r="S37" s="38">
        <v>15.206</v>
      </c>
      <c r="T37" s="38">
        <v>2.1671</v>
      </c>
      <c r="U37" s="38">
        <v>2.1013999999999999</v>
      </c>
      <c r="V37" s="38">
        <v>2.1013999999999999</v>
      </c>
      <c r="W37" s="38">
        <v>0.86929999999999996</v>
      </c>
      <c r="X37" s="38">
        <v>0</v>
      </c>
      <c r="Y37" s="47">
        <v>1.5039</v>
      </c>
      <c r="Z37" s="46">
        <v>0</v>
      </c>
    </row>
    <row r="38" spans="1:26" x14ac:dyDescent="0.25">
      <c r="A38" s="47">
        <v>47</v>
      </c>
      <c r="B38" s="47">
        <v>290800</v>
      </c>
      <c r="C38" s="47" t="s">
        <v>69</v>
      </c>
      <c r="D38" s="38">
        <v>1.5609999999999999</v>
      </c>
      <c r="E38" s="38">
        <v>0.67500000000000004</v>
      </c>
      <c r="F38" s="38">
        <v>0.72399999999999998</v>
      </c>
      <c r="G38" s="38">
        <v>1</v>
      </c>
      <c r="H38" s="38">
        <v>0</v>
      </c>
      <c r="I38" s="38">
        <v>0</v>
      </c>
      <c r="J38" s="38">
        <v>2.19</v>
      </c>
      <c r="K38" s="38">
        <v>0</v>
      </c>
      <c r="L38" s="38">
        <v>0.31</v>
      </c>
      <c r="M38" s="38">
        <v>5</v>
      </c>
      <c r="N38" s="38">
        <v>0</v>
      </c>
      <c r="O38" s="38">
        <v>5</v>
      </c>
      <c r="P38" s="38">
        <v>8.4819999999999993</v>
      </c>
      <c r="Q38" s="38">
        <v>21.669</v>
      </c>
      <c r="R38" s="38">
        <v>9.4009999999999998</v>
      </c>
      <c r="S38" s="38">
        <v>15.313000000000001</v>
      </c>
      <c r="T38" s="38">
        <v>2.1760000000000002</v>
      </c>
      <c r="U38" s="38">
        <v>2.1036999999999999</v>
      </c>
      <c r="V38" s="38">
        <v>2.1036999999999999</v>
      </c>
      <c r="W38" s="38">
        <v>0.87170000000000003</v>
      </c>
      <c r="X38" s="38">
        <v>0</v>
      </c>
      <c r="Y38" s="47">
        <v>1.4745999999999999</v>
      </c>
      <c r="Z38" s="46">
        <v>0</v>
      </c>
    </row>
    <row r="39" spans="1:26" x14ac:dyDescent="0.25">
      <c r="A39" s="47">
        <v>48</v>
      </c>
      <c r="B39" s="47">
        <v>290801</v>
      </c>
      <c r="C39" s="47" t="s">
        <v>70</v>
      </c>
      <c r="D39" s="38">
        <v>1.5680000000000001</v>
      </c>
      <c r="E39" s="38">
        <v>0.67500000000000004</v>
      </c>
      <c r="F39" s="38">
        <v>0.71699999999999997</v>
      </c>
      <c r="G39" s="38">
        <v>1</v>
      </c>
      <c r="H39" s="38">
        <v>0</v>
      </c>
      <c r="I39" s="38">
        <v>0</v>
      </c>
      <c r="J39" s="38">
        <v>2.19</v>
      </c>
      <c r="K39" s="38">
        <v>0</v>
      </c>
      <c r="L39" s="38">
        <v>0.31</v>
      </c>
      <c r="M39" s="38">
        <v>5</v>
      </c>
      <c r="N39" s="38">
        <v>0</v>
      </c>
      <c r="O39" s="38">
        <v>5</v>
      </c>
      <c r="P39" s="38">
        <v>8.4819999999999993</v>
      </c>
      <c r="Q39" s="38">
        <v>21.619</v>
      </c>
      <c r="R39" s="38">
        <v>9.3729999999999993</v>
      </c>
      <c r="S39" s="38">
        <v>15.275</v>
      </c>
      <c r="T39" s="38">
        <v>2.1720999999999999</v>
      </c>
      <c r="U39" s="38">
        <v>2.0962000000000001</v>
      </c>
      <c r="V39" s="38">
        <v>2.0962000000000001</v>
      </c>
      <c r="W39" s="38">
        <v>0.86419999999999997</v>
      </c>
      <c r="X39" s="38">
        <v>0</v>
      </c>
      <c r="Y39" s="47">
        <v>1.5137</v>
      </c>
      <c r="Z39" s="46">
        <v>0</v>
      </c>
    </row>
    <row r="40" spans="1:26" x14ac:dyDescent="0.25">
      <c r="A40" s="47">
        <v>49</v>
      </c>
      <c r="B40" s="47">
        <v>290802</v>
      </c>
      <c r="C40" s="47" t="s">
        <v>71</v>
      </c>
      <c r="D40" s="38">
        <v>1.571</v>
      </c>
      <c r="E40" s="38">
        <v>0.67500000000000004</v>
      </c>
      <c r="F40" s="38">
        <v>0.71399999999999997</v>
      </c>
      <c r="G40" s="38">
        <v>1</v>
      </c>
      <c r="H40" s="38">
        <v>0</v>
      </c>
      <c r="I40" s="38">
        <v>0</v>
      </c>
      <c r="J40" s="38">
        <v>2.19</v>
      </c>
      <c r="K40" s="38">
        <v>0</v>
      </c>
      <c r="L40" s="38">
        <v>0.31</v>
      </c>
      <c r="M40" s="38">
        <v>5</v>
      </c>
      <c r="N40" s="38">
        <v>0</v>
      </c>
      <c r="O40" s="38">
        <v>5</v>
      </c>
      <c r="P40" s="38">
        <v>8.4849999999999994</v>
      </c>
      <c r="Q40" s="38">
        <v>21.599</v>
      </c>
      <c r="R40" s="38">
        <v>9.282</v>
      </c>
      <c r="S40" s="38">
        <v>15.255000000000001</v>
      </c>
      <c r="T40" s="38">
        <v>2.1768999999999998</v>
      </c>
      <c r="U40" s="38">
        <v>2.1019000000000001</v>
      </c>
      <c r="V40" s="38">
        <v>2.1019000000000001</v>
      </c>
      <c r="W40" s="38">
        <v>0.86990000000000001</v>
      </c>
      <c r="X40" s="38">
        <v>0</v>
      </c>
      <c r="Y40" s="47">
        <v>1.4745999999999999</v>
      </c>
      <c r="Z40" s="46">
        <v>0</v>
      </c>
    </row>
    <row r="41" spans="1:26" x14ac:dyDescent="0.25">
      <c r="A41" s="47">
        <v>51</v>
      </c>
      <c r="B41" s="47">
        <v>35770</v>
      </c>
      <c r="C41" s="47" t="s">
        <v>73</v>
      </c>
      <c r="D41" s="38">
        <v>2.3450000000000002</v>
      </c>
      <c r="E41" s="38">
        <v>0.83799999999999997</v>
      </c>
      <c r="F41" s="38">
        <v>0.77400000000000002</v>
      </c>
      <c r="G41" s="38">
        <v>1</v>
      </c>
      <c r="H41" s="38">
        <v>0</v>
      </c>
      <c r="I41" s="38">
        <v>0</v>
      </c>
      <c r="J41" s="38">
        <v>2.16</v>
      </c>
      <c r="K41" s="38">
        <v>0</v>
      </c>
      <c r="L41" s="38">
        <v>0.55000000000000004</v>
      </c>
      <c r="M41" s="38">
        <v>6</v>
      </c>
      <c r="N41" s="38">
        <v>0</v>
      </c>
      <c r="O41" s="38">
        <v>6</v>
      </c>
      <c r="P41" s="38">
        <v>9.1180000000000003</v>
      </c>
      <c r="Q41" s="38">
        <v>22.643000000000001</v>
      </c>
      <c r="R41" s="38">
        <v>9.6449999999999996</v>
      </c>
      <c r="S41" s="38">
        <v>16.274000000000001</v>
      </c>
      <c r="T41" s="38">
        <v>2.242</v>
      </c>
      <c r="U41" s="38">
        <v>2.2465999999999999</v>
      </c>
      <c r="V41" s="38">
        <v>2.242</v>
      </c>
      <c r="W41" s="38">
        <v>1.022</v>
      </c>
      <c r="X41" s="38">
        <v>0</v>
      </c>
      <c r="Y41" s="47">
        <v>1.2109000000000001</v>
      </c>
      <c r="Z41" s="46">
        <v>2</v>
      </c>
    </row>
    <row r="42" spans="1:26" x14ac:dyDescent="0.25">
      <c r="A42" s="47">
        <v>52</v>
      </c>
      <c r="B42" s="47">
        <v>38055</v>
      </c>
      <c r="C42" s="47" t="s">
        <v>36</v>
      </c>
      <c r="D42" s="38">
        <v>1.33</v>
      </c>
      <c r="E42" s="38">
        <v>0.86</v>
      </c>
      <c r="F42" s="38">
        <v>0.86</v>
      </c>
      <c r="G42" s="38">
        <v>1</v>
      </c>
      <c r="H42" s="38">
        <v>0</v>
      </c>
      <c r="I42" s="38">
        <v>0</v>
      </c>
      <c r="J42" s="38">
        <v>1.9</v>
      </c>
      <c r="K42" s="38">
        <v>0</v>
      </c>
      <c r="L42" s="38">
        <v>0.4</v>
      </c>
      <c r="M42" s="38">
        <v>4</v>
      </c>
      <c r="N42" s="38">
        <v>0</v>
      </c>
      <c r="O42" s="38">
        <v>4</v>
      </c>
      <c r="P42" s="38">
        <v>9.1859999999999999</v>
      </c>
      <c r="Q42" s="38">
        <v>22.186</v>
      </c>
      <c r="R42" s="38">
        <v>11.807</v>
      </c>
      <c r="S42" s="38">
        <v>17.222000000000001</v>
      </c>
      <c r="T42" s="38">
        <v>2.1844999999999999</v>
      </c>
      <c r="U42" s="38">
        <v>2.2168999999999999</v>
      </c>
      <c r="V42" s="38">
        <v>2.1844999999999999</v>
      </c>
      <c r="W42" s="38">
        <v>0.96450000000000002</v>
      </c>
      <c r="X42" s="38">
        <v>0</v>
      </c>
      <c r="Y42" s="47">
        <v>0.91800000000000004</v>
      </c>
      <c r="Z42" s="46">
        <v>1</v>
      </c>
    </row>
    <row r="43" spans="1:26" x14ac:dyDescent="0.25">
      <c r="A43" s="47">
        <v>53</v>
      </c>
      <c r="B43" s="47">
        <v>38056</v>
      </c>
      <c r="C43" s="47" t="s">
        <v>36</v>
      </c>
      <c r="D43" s="38">
        <v>1.33</v>
      </c>
      <c r="E43" s="38">
        <v>0.86</v>
      </c>
      <c r="F43" s="38">
        <v>0.86</v>
      </c>
      <c r="G43" s="38">
        <v>1</v>
      </c>
      <c r="H43" s="38">
        <v>0</v>
      </c>
      <c r="I43" s="38">
        <v>0</v>
      </c>
      <c r="J43" s="38">
        <v>1.9</v>
      </c>
      <c r="K43" s="38">
        <v>0</v>
      </c>
      <c r="L43" s="38">
        <v>0.4</v>
      </c>
      <c r="M43" s="38">
        <v>4</v>
      </c>
      <c r="N43" s="38">
        <v>0</v>
      </c>
      <c r="O43" s="38">
        <v>4</v>
      </c>
      <c r="P43" s="38">
        <v>9.1929999999999996</v>
      </c>
      <c r="Q43" s="38">
        <v>22.289000000000001</v>
      </c>
      <c r="R43" s="38">
        <v>11.858000000000001</v>
      </c>
      <c r="S43" s="38">
        <v>17.443999999999999</v>
      </c>
      <c r="T43" s="38">
        <v>2.2014</v>
      </c>
      <c r="U43" s="38">
        <v>2.2210000000000001</v>
      </c>
      <c r="V43" s="38">
        <v>2.2014</v>
      </c>
      <c r="W43" s="38">
        <v>0.98140000000000005</v>
      </c>
      <c r="X43" s="38">
        <v>0</v>
      </c>
      <c r="Y43" s="47">
        <v>0.90820000000000001</v>
      </c>
      <c r="Z43" s="46">
        <v>1</v>
      </c>
    </row>
    <row r="44" spans="1:26" x14ac:dyDescent="0.25">
      <c r="A44" s="47">
        <v>54</v>
      </c>
      <c r="B44" s="47">
        <v>421531</v>
      </c>
      <c r="C44" s="47" t="s">
        <v>74</v>
      </c>
      <c r="D44" s="38">
        <v>1.54</v>
      </c>
      <c r="E44" s="38">
        <v>0.745</v>
      </c>
      <c r="F44" s="38">
        <v>0.745</v>
      </c>
      <c r="G44" s="38">
        <v>1</v>
      </c>
      <c r="H44" s="38">
        <v>0</v>
      </c>
      <c r="I44" s="38">
        <v>0</v>
      </c>
      <c r="J44" s="38">
        <v>2.1800000000000002</v>
      </c>
      <c r="K44" s="38">
        <v>0</v>
      </c>
      <c r="L44" s="38">
        <v>0.47499999999999998</v>
      </c>
      <c r="M44" s="38">
        <v>5</v>
      </c>
      <c r="N44" s="38">
        <v>0</v>
      </c>
      <c r="O44" s="38">
        <v>5</v>
      </c>
      <c r="P44" s="38">
        <v>8.8059999999999992</v>
      </c>
      <c r="Q44" s="38">
        <v>22.241</v>
      </c>
      <c r="R44" s="38">
        <v>9.4339999999999993</v>
      </c>
      <c r="S44" s="38">
        <v>14.991</v>
      </c>
      <c r="T44" s="38">
        <v>2.1726999999999999</v>
      </c>
      <c r="U44" s="38">
        <v>2.1474000000000002</v>
      </c>
      <c r="V44" s="38">
        <v>2.1474000000000002</v>
      </c>
      <c r="W44" s="38">
        <v>0.93799999999999994</v>
      </c>
      <c r="X44" s="38">
        <v>0</v>
      </c>
      <c r="Y44" s="47">
        <v>1.3086</v>
      </c>
      <c r="Z44" s="46">
        <v>0</v>
      </c>
    </row>
    <row r="45" spans="1:26" x14ac:dyDescent="0.25">
      <c r="A45" s="47">
        <v>55</v>
      </c>
      <c r="B45" s="47">
        <v>423538</v>
      </c>
      <c r="C45" s="47" t="s">
        <v>75</v>
      </c>
      <c r="D45" s="38">
        <v>1.552</v>
      </c>
      <c r="E45" s="38">
        <v>0.86</v>
      </c>
      <c r="F45" s="38">
        <v>0.79700000000000004</v>
      </c>
      <c r="G45" s="38">
        <v>1</v>
      </c>
      <c r="H45" s="38">
        <v>0</v>
      </c>
      <c r="I45" s="38">
        <v>0</v>
      </c>
      <c r="J45" s="38">
        <v>2.19</v>
      </c>
      <c r="K45" s="38">
        <v>0</v>
      </c>
      <c r="L45" s="38">
        <v>0.31</v>
      </c>
      <c r="M45" s="38">
        <v>5</v>
      </c>
      <c r="N45" s="38">
        <v>0</v>
      </c>
      <c r="O45" s="38">
        <v>5</v>
      </c>
      <c r="P45" s="38">
        <v>8.84</v>
      </c>
      <c r="Q45" s="38">
        <v>21.468</v>
      </c>
      <c r="R45" s="38">
        <v>10.220000000000001</v>
      </c>
      <c r="S45" s="38">
        <v>16.763999999999999</v>
      </c>
      <c r="T45" s="38">
        <v>2.2027000000000001</v>
      </c>
      <c r="U45" s="38">
        <v>2.15</v>
      </c>
      <c r="V45" s="38">
        <v>2.15</v>
      </c>
      <c r="W45" s="38">
        <v>0.91520000000000001</v>
      </c>
      <c r="X45" s="38">
        <v>0</v>
      </c>
      <c r="Y45" s="47">
        <v>1.2012</v>
      </c>
      <c r="Z45" s="46">
        <v>0</v>
      </c>
    </row>
    <row r="46" spans="1:26" x14ac:dyDescent="0.25">
      <c r="A46" s="47">
        <v>56</v>
      </c>
      <c r="B46" s="47">
        <v>467</v>
      </c>
      <c r="C46" s="47" t="s">
        <v>44</v>
      </c>
      <c r="D46" s="38">
        <v>1.33</v>
      </c>
      <c r="E46" s="38">
        <v>0.86</v>
      </c>
      <c r="F46" s="38">
        <v>0.86</v>
      </c>
      <c r="G46" s="38">
        <v>1</v>
      </c>
      <c r="H46" s="38">
        <v>0</v>
      </c>
      <c r="I46" s="38">
        <v>0</v>
      </c>
      <c r="J46" s="38">
        <v>2.19</v>
      </c>
      <c r="K46" s="38">
        <v>0</v>
      </c>
      <c r="L46" s="38">
        <v>0.31</v>
      </c>
      <c r="M46" s="38">
        <v>5</v>
      </c>
      <c r="N46" s="38">
        <v>0</v>
      </c>
      <c r="O46" s="38">
        <v>5</v>
      </c>
      <c r="P46" s="38">
        <v>8.8149999999999995</v>
      </c>
      <c r="Q46" s="38">
        <v>22.745999999999999</v>
      </c>
      <c r="R46" s="38">
        <v>11.516</v>
      </c>
      <c r="S46" s="38">
        <v>17.466999999999999</v>
      </c>
      <c r="T46" s="38">
        <v>2.2654000000000001</v>
      </c>
      <c r="U46" s="38">
        <v>2.2176999999999998</v>
      </c>
      <c r="V46" s="38">
        <v>2.2176999999999998</v>
      </c>
      <c r="W46" s="38">
        <v>1.0002</v>
      </c>
      <c r="X46" s="38">
        <v>0</v>
      </c>
      <c r="Y46" s="47">
        <v>1.0448999999999999</v>
      </c>
      <c r="Z46" s="46">
        <v>1</v>
      </c>
    </row>
    <row r="47" spans="1:26" x14ac:dyDescent="0.25">
      <c r="A47" s="47">
        <v>61</v>
      </c>
      <c r="B47" s="47">
        <v>65407</v>
      </c>
      <c r="C47" s="47" t="s">
        <v>80</v>
      </c>
      <c r="D47" s="38">
        <v>1.36</v>
      </c>
      <c r="E47" s="38">
        <v>0.88500000000000001</v>
      </c>
      <c r="F47" s="38">
        <v>0.88500000000000001</v>
      </c>
      <c r="G47" s="38">
        <v>1</v>
      </c>
      <c r="H47" s="38">
        <v>0</v>
      </c>
      <c r="I47" s="38">
        <v>0</v>
      </c>
      <c r="J47" s="38">
        <v>2.19</v>
      </c>
      <c r="K47" s="38">
        <v>0</v>
      </c>
      <c r="L47" s="38">
        <v>0.31</v>
      </c>
      <c r="M47" s="38">
        <v>5</v>
      </c>
      <c r="N47" s="38">
        <v>0</v>
      </c>
      <c r="O47" s="38">
        <v>5</v>
      </c>
      <c r="P47" s="38">
        <v>8.9269999999999996</v>
      </c>
      <c r="Q47" s="38">
        <v>22.276</v>
      </c>
      <c r="R47" s="38">
        <v>11.891999999999999</v>
      </c>
      <c r="S47" s="38">
        <v>18.236999999999998</v>
      </c>
      <c r="T47" s="38">
        <v>2.2603</v>
      </c>
      <c r="U47" s="38">
        <v>2.2071999999999998</v>
      </c>
      <c r="V47" s="38">
        <v>2.2071999999999998</v>
      </c>
      <c r="W47" s="38">
        <v>0.98970000000000002</v>
      </c>
      <c r="X47" s="38">
        <v>0</v>
      </c>
      <c r="Y47" s="47">
        <v>0.99609999999999999</v>
      </c>
      <c r="Z47" s="46">
        <v>1</v>
      </c>
    </row>
    <row r="48" spans="1:26" x14ac:dyDescent="0.25">
      <c r="A48" s="47">
        <v>62</v>
      </c>
      <c r="B48" s="47">
        <v>65408</v>
      </c>
      <c r="C48" s="47" t="s">
        <v>81</v>
      </c>
      <c r="D48" s="38">
        <v>1.36</v>
      </c>
      <c r="E48" s="38">
        <v>0.88500000000000001</v>
      </c>
      <c r="F48" s="38">
        <v>0.88500000000000001</v>
      </c>
      <c r="G48" s="38">
        <v>1</v>
      </c>
      <c r="H48" s="38">
        <v>0</v>
      </c>
      <c r="I48" s="38">
        <v>0</v>
      </c>
      <c r="J48" s="38">
        <v>2.19</v>
      </c>
      <c r="K48" s="38">
        <v>0</v>
      </c>
      <c r="L48" s="38">
        <v>0.31</v>
      </c>
      <c r="M48" s="38">
        <v>5</v>
      </c>
      <c r="N48" s="38">
        <v>0</v>
      </c>
      <c r="O48" s="38">
        <v>5</v>
      </c>
      <c r="P48" s="38">
        <v>8.9499999999999993</v>
      </c>
      <c r="Q48" s="38">
        <v>22.23</v>
      </c>
      <c r="R48" s="38">
        <v>11.988</v>
      </c>
      <c r="S48" s="38">
        <v>18.199000000000002</v>
      </c>
      <c r="T48" s="38">
        <v>2.2519999999999998</v>
      </c>
      <c r="U48" s="38">
        <v>2.2059000000000002</v>
      </c>
      <c r="V48" s="38">
        <v>2.2059000000000002</v>
      </c>
      <c r="W48" s="38">
        <v>0.98839999999999995</v>
      </c>
      <c r="X48" s="38">
        <v>0</v>
      </c>
      <c r="Y48" s="47">
        <v>1.0059</v>
      </c>
      <c r="Z48" s="46">
        <v>1</v>
      </c>
    </row>
    <row r="49" spans="1:26" x14ac:dyDescent="0.25">
      <c r="A49" s="47">
        <v>67</v>
      </c>
      <c r="B49" s="47">
        <v>71326</v>
      </c>
      <c r="C49" s="47" t="s">
        <v>86</v>
      </c>
      <c r="D49" s="38">
        <v>1.6</v>
      </c>
      <c r="E49" s="38">
        <v>0.82</v>
      </c>
      <c r="F49" s="38">
        <v>0.82</v>
      </c>
      <c r="G49" s="38">
        <v>1</v>
      </c>
      <c r="H49" s="38">
        <v>0</v>
      </c>
      <c r="I49" s="38">
        <v>0</v>
      </c>
      <c r="J49" s="38">
        <v>2.19</v>
      </c>
      <c r="K49" s="38">
        <v>0</v>
      </c>
      <c r="L49" s="38">
        <v>0.31</v>
      </c>
      <c r="M49" s="38">
        <v>5</v>
      </c>
      <c r="N49" s="38">
        <v>0</v>
      </c>
      <c r="O49" s="38">
        <v>5</v>
      </c>
      <c r="P49" s="38">
        <v>8.7360000000000007</v>
      </c>
      <c r="Q49" s="38">
        <v>22.093</v>
      </c>
      <c r="R49" s="38">
        <v>10.781000000000001</v>
      </c>
      <c r="S49" s="38">
        <v>17.338999999999999</v>
      </c>
      <c r="T49" s="38">
        <v>2.2299000000000002</v>
      </c>
      <c r="U49" s="38">
        <v>2.1728999999999998</v>
      </c>
      <c r="V49" s="38">
        <v>2.1728999999999998</v>
      </c>
      <c r="W49" s="38">
        <v>0.95540000000000003</v>
      </c>
      <c r="X49" s="38">
        <v>0</v>
      </c>
      <c r="Y49" s="47">
        <v>1.1523000000000001</v>
      </c>
      <c r="Z49" s="46">
        <v>0</v>
      </c>
    </row>
    <row r="50" spans="1:26" x14ac:dyDescent="0.25">
      <c r="A50" s="47">
        <v>68</v>
      </c>
      <c r="B50" s="47">
        <v>72201</v>
      </c>
      <c r="C50" s="47" t="s">
        <v>87</v>
      </c>
      <c r="D50" s="38">
        <v>1.7370000000000001</v>
      </c>
      <c r="E50" s="38">
        <v>0.745</v>
      </c>
      <c r="F50" s="38">
        <v>0.78700000000000003</v>
      </c>
      <c r="G50" s="38">
        <v>1</v>
      </c>
      <c r="H50" s="38">
        <v>0</v>
      </c>
      <c r="I50" s="38">
        <v>0</v>
      </c>
      <c r="J50" s="38">
        <v>2.19</v>
      </c>
      <c r="K50" s="38">
        <v>0</v>
      </c>
      <c r="L50" s="38">
        <v>0.31</v>
      </c>
      <c r="M50" s="38">
        <v>5</v>
      </c>
      <c r="N50" s="38">
        <v>0</v>
      </c>
      <c r="O50" s="38">
        <v>5</v>
      </c>
      <c r="P50" s="38">
        <v>8.5299999999999994</v>
      </c>
      <c r="Q50" s="38">
        <v>22.105</v>
      </c>
      <c r="R50" s="38">
        <v>10.250999999999999</v>
      </c>
      <c r="S50" s="38">
        <v>15.845000000000001</v>
      </c>
      <c r="T50" s="38">
        <v>2.2132000000000001</v>
      </c>
      <c r="U50" s="38">
        <v>2.1164000000000001</v>
      </c>
      <c r="V50" s="38">
        <v>2.1164000000000001</v>
      </c>
      <c r="W50" s="38">
        <v>0.89900000000000002</v>
      </c>
      <c r="X50" s="38">
        <v>0</v>
      </c>
      <c r="Y50" s="47">
        <v>1.4745999999999999</v>
      </c>
      <c r="Z50" s="46">
        <v>0</v>
      </c>
    </row>
    <row r="51" spans="1:26" x14ac:dyDescent="0.25">
      <c r="A51" s="47">
        <v>69</v>
      </c>
      <c r="B51" s="47">
        <v>72217</v>
      </c>
      <c r="C51" s="47" t="s">
        <v>88</v>
      </c>
      <c r="D51" s="38">
        <v>1.96</v>
      </c>
      <c r="E51" s="38">
        <v>0.83</v>
      </c>
      <c r="F51" s="38">
        <v>0.83</v>
      </c>
      <c r="G51" s="38">
        <v>1</v>
      </c>
      <c r="H51" s="38">
        <v>0</v>
      </c>
      <c r="I51" s="38">
        <v>0</v>
      </c>
      <c r="J51" s="38">
        <v>2.19</v>
      </c>
      <c r="K51" s="38">
        <v>0</v>
      </c>
      <c r="L51" s="38">
        <v>0.31</v>
      </c>
      <c r="M51" s="38">
        <v>5</v>
      </c>
      <c r="N51" s="38">
        <v>0</v>
      </c>
      <c r="O51" s="38">
        <v>5</v>
      </c>
      <c r="P51" s="38">
        <v>8.57</v>
      </c>
      <c r="Q51" s="38">
        <v>22.617000000000001</v>
      </c>
      <c r="R51" s="38">
        <v>10.693</v>
      </c>
      <c r="S51" s="38">
        <v>16.922999999999998</v>
      </c>
      <c r="T51" s="38">
        <v>2.2892000000000001</v>
      </c>
      <c r="U51" s="38">
        <v>2.1633</v>
      </c>
      <c r="V51" s="38">
        <v>2.1633</v>
      </c>
      <c r="W51" s="38">
        <v>0.94589999999999996</v>
      </c>
      <c r="X51" s="38">
        <v>0</v>
      </c>
      <c r="Y51" s="47">
        <v>1.2695000000000001</v>
      </c>
      <c r="Z51" s="46">
        <v>0</v>
      </c>
    </row>
    <row r="52" spans="1:26" x14ac:dyDescent="0.25">
      <c r="A52" s="47">
        <v>70</v>
      </c>
      <c r="B52" s="47">
        <v>72218</v>
      </c>
      <c r="C52" s="47" t="s">
        <v>88</v>
      </c>
      <c r="D52" s="38">
        <v>1.96</v>
      </c>
      <c r="E52" s="38">
        <v>0.83</v>
      </c>
      <c r="F52" s="38">
        <v>0.83</v>
      </c>
      <c r="G52" s="38">
        <v>1</v>
      </c>
      <c r="H52" s="38">
        <v>0</v>
      </c>
      <c r="I52" s="38">
        <v>0</v>
      </c>
      <c r="J52" s="38">
        <v>2.19</v>
      </c>
      <c r="K52" s="38">
        <v>0</v>
      </c>
      <c r="L52" s="38">
        <v>0.31</v>
      </c>
      <c r="M52" s="38">
        <v>5</v>
      </c>
      <c r="N52" s="38">
        <v>0</v>
      </c>
      <c r="O52" s="38">
        <v>5</v>
      </c>
      <c r="P52" s="38">
        <v>8.5660000000000007</v>
      </c>
      <c r="Q52" s="38">
        <v>22.69</v>
      </c>
      <c r="R52" s="38">
        <v>8.6720000000000006</v>
      </c>
      <c r="S52" s="38">
        <v>17.222999999999999</v>
      </c>
      <c r="T52" s="38">
        <v>2.3107000000000002</v>
      </c>
      <c r="U52" s="38">
        <v>2.3477000000000001</v>
      </c>
      <c r="V52" s="38">
        <v>2.3107000000000002</v>
      </c>
      <c r="W52" s="38">
        <v>1.0907</v>
      </c>
      <c r="X52" s="38">
        <v>0</v>
      </c>
      <c r="Y52" s="47">
        <v>0.90820000000000001</v>
      </c>
      <c r="Z52" s="46">
        <v>2</v>
      </c>
    </row>
    <row r="53" spans="1:26" x14ac:dyDescent="0.25">
      <c r="A53" s="47">
        <v>71</v>
      </c>
      <c r="B53" s="47">
        <v>79342</v>
      </c>
      <c r="C53" s="47" t="s">
        <v>89</v>
      </c>
      <c r="D53" s="38">
        <v>1.46</v>
      </c>
      <c r="E53" s="38">
        <v>0.86</v>
      </c>
      <c r="F53" s="38">
        <v>0.84</v>
      </c>
      <c r="G53" s="38">
        <v>1</v>
      </c>
      <c r="H53" s="38">
        <v>0</v>
      </c>
      <c r="I53" s="38">
        <v>0</v>
      </c>
      <c r="J53" s="38">
        <v>2.19</v>
      </c>
      <c r="K53" s="38">
        <v>0</v>
      </c>
      <c r="L53" s="38">
        <v>0.31</v>
      </c>
      <c r="M53" s="38">
        <v>5</v>
      </c>
      <c r="N53" s="38">
        <v>0</v>
      </c>
      <c r="O53" s="38">
        <v>5</v>
      </c>
      <c r="P53" s="38">
        <v>8.7759999999999998</v>
      </c>
      <c r="Q53" s="38">
        <v>22.43</v>
      </c>
      <c r="R53" s="38">
        <v>11.134</v>
      </c>
      <c r="S53" s="38">
        <v>17.956</v>
      </c>
      <c r="T53" s="38">
        <v>2.2593000000000001</v>
      </c>
      <c r="U53" s="38">
        <v>2.1949999999999998</v>
      </c>
      <c r="V53" s="38">
        <v>2.1949999999999998</v>
      </c>
      <c r="W53" s="38">
        <v>0.97740000000000005</v>
      </c>
      <c r="X53" s="38">
        <v>0</v>
      </c>
      <c r="Y53" s="47">
        <v>1.0840000000000001</v>
      </c>
      <c r="Z53" s="46">
        <v>1</v>
      </c>
    </row>
    <row r="54" spans="1:26" x14ac:dyDescent="0.25">
      <c r="A54" s="47">
        <v>74</v>
      </c>
      <c r="B54" s="47">
        <v>84035</v>
      </c>
      <c r="C54" s="47" t="s">
        <v>92</v>
      </c>
      <c r="D54" s="38">
        <v>1.36</v>
      </c>
      <c r="E54" s="38">
        <v>0.88500000000000001</v>
      </c>
      <c r="F54" s="38">
        <v>0.88500000000000001</v>
      </c>
      <c r="G54" s="38">
        <v>1</v>
      </c>
      <c r="H54" s="38">
        <v>0</v>
      </c>
      <c r="I54" s="38">
        <v>0</v>
      </c>
      <c r="J54" s="38">
        <v>2.19</v>
      </c>
      <c r="K54" s="38">
        <v>0</v>
      </c>
      <c r="L54" s="38">
        <v>0.31</v>
      </c>
      <c r="M54" s="38">
        <v>5</v>
      </c>
      <c r="N54" s="38">
        <v>0</v>
      </c>
      <c r="O54" s="38">
        <v>5</v>
      </c>
      <c r="P54" s="38">
        <v>8.9269999999999996</v>
      </c>
      <c r="Q54" s="38">
        <v>22.367000000000001</v>
      </c>
      <c r="R54" s="38">
        <v>11.976000000000001</v>
      </c>
      <c r="S54" s="38">
        <v>18.774000000000001</v>
      </c>
      <c r="T54" s="38">
        <v>2.2909999999999999</v>
      </c>
      <c r="U54" s="38">
        <v>2.2160000000000002</v>
      </c>
      <c r="V54" s="38">
        <v>2.2160000000000002</v>
      </c>
      <c r="W54" s="38">
        <v>0.99839999999999995</v>
      </c>
      <c r="X54" s="38">
        <v>0</v>
      </c>
      <c r="Y54" s="47">
        <v>0.94730000000000003</v>
      </c>
      <c r="Z54" s="46">
        <v>1</v>
      </c>
    </row>
    <row r="55" spans="1:26" x14ac:dyDescent="0.25">
      <c r="A55" s="47">
        <v>75</v>
      </c>
      <c r="B55" s="47">
        <v>84036</v>
      </c>
      <c r="C55" s="47" t="s">
        <v>92</v>
      </c>
      <c r="D55" s="38">
        <v>1.36</v>
      </c>
      <c r="E55" s="38">
        <v>0.88500000000000001</v>
      </c>
      <c r="F55" s="38">
        <v>0.88500000000000001</v>
      </c>
      <c r="G55" s="38">
        <v>1</v>
      </c>
      <c r="H55" s="38">
        <v>0</v>
      </c>
      <c r="I55" s="38">
        <v>0</v>
      </c>
      <c r="J55" s="38">
        <v>2.19</v>
      </c>
      <c r="K55" s="38">
        <v>0</v>
      </c>
      <c r="L55" s="38">
        <v>0.31</v>
      </c>
      <c r="M55" s="38">
        <v>5</v>
      </c>
      <c r="N55" s="38">
        <v>0</v>
      </c>
      <c r="O55" s="38">
        <v>5</v>
      </c>
      <c r="P55" s="38">
        <v>8.9269999999999996</v>
      </c>
      <c r="Q55" s="38">
        <v>22.548999999999999</v>
      </c>
      <c r="R55" s="38">
        <v>12.095000000000001</v>
      </c>
      <c r="S55" s="38">
        <v>19.488</v>
      </c>
      <c r="T55" s="38">
        <v>2.3361000000000001</v>
      </c>
      <c r="U55" s="38">
        <v>2.2294999999999998</v>
      </c>
      <c r="V55" s="38">
        <v>2.2294999999999998</v>
      </c>
      <c r="W55" s="38">
        <v>1.012</v>
      </c>
      <c r="X55" s="38">
        <v>0</v>
      </c>
      <c r="Y55" s="47">
        <v>0.86909999999999998</v>
      </c>
      <c r="Z55" s="46">
        <v>1</v>
      </c>
    </row>
    <row r="56" spans="1:26" x14ac:dyDescent="0.25">
      <c r="A56" s="47">
        <v>76</v>
      </c>
      <c r="B56" s="47">
        <v>89991</v>
      </c>
      <c r="C56" s="47" t="s">
        <v>93</v>
      </c>
      <c r="D56" s="38">
        <v>1.83</v>
      </c>
      <c r="E56" s="38">
        <v>0.73499999999999999</v>
      </c>
      <c r="F56" s="38">
        <v>0.73499999999999999</v>
      </c>
      <c r="G56" s="38">
        <v>1</v>
      </c>
      <c r="H56" s="38">
        <v>0</v>
      </c>
      <c r="I56" s="38">
        <v>0</v>
      </c>
      <c r="J56" s="38">
        <v>2.19</v>
      </c>
      <c r="K56" s="38">
        <v>0</v>
      </c>
      <c r="L56" s="38">
        <v>0.31</v>
      </c>
      <c r="M56" s="38">
        <v>5</v>
      </c>
      <c r="N56" s="38">
        <v>0</v>
      </c>
      <c r="O56" s="38">
        <v>5</v>
      </c>
      <c r="P56" s="38">
        <v>8.7270000000000003</v>
      </c>
      <c r="Q56" s="38">
        <v>21.808</v>
      </c>
      <c r="R56" s="38">
        <v>10.590999999999999</v>
      </c>
      <c r="S56" s="38">
        <v>16.734999999999999</v>
      </c>
      <c r="T56" s="38">
        <v>2.2149000000000001</v>
      </c>
      <c r="U56" s="38">
        <v>2.1570999999999998</v>
      </c>
      <c r="V56" s="38">
        <v>2.1570999999999998</v>
      </c>
      <c r="W56" s="38">
        <v>0.92479999999999996</v>
      </c>
      <c r="X56" s="38">
        <v>0</v>
      </c>
      <c r="Y56" s="47">
        <v>1.2109000000000001</v>
      </c>
      <c r="Z56" s="46">
        <v>0</v>
      </c>
    </row>
    <row r="57" spans="1:26" x14ac:dyDescent="0.25">
      <c r="A57" s="47">
        <v>78</v>
      </c>
      <c r="B57" s="47">
        <v>9546</v>
      </c>
      <c r="C57" s="47" t="s">
        <v>44</v>
      </c>
      <c r="D57" s="38">
        <v>1.33</v>
      </c>
      <c r="E57" s="38">
        <v>0.86</v>
      </c>
      <c r="F57" s="38">
        <v>0.86</v>
      </c>
      <c r="G57" s="38">
        <v>1</v>
      </c>
      <c r="H57" s="38">
        <v>0</v>
      </c>
      <c r="I57" s="38">
        <v>0</v>
      </c>
      <c r="J57" s="38">
        <v>2.19</v>
      </c>
      <c r="K57" s="38">
        <v>0</v>
      </c>
      <c r="L57" s="38">
        <v>0.31</v>
      </c>
      <c r="M57" s="38">
        <v>5</v>
      </c>
      <c r="N57" s="38">
        <v>0</v>
      </c>
      <c r="O57" s="38">
        <v>5</v>
      </c>
      <c r="P57" s="38">
        <v>8.8040000000000003</v>
      </c>
      <c r="Q57" s="38">
        <v>22.759</v>
      </c>
      <c r="R57" s="38">
        <v>11.597</v>
      </c>
      <c r="S57" s="38">
        <v>17.318999999999999</v>
      </c>
      <c r="T57" s="38">
        <v>2.2473000000000001</v>
      </c>
      <c r="U57" s="38">
        <v>2.2067999999999999</v>
      </c>
      <c r="V57" s="38">
        <v>2.2067999999999999</v>
      </c>
      <c r="W57" s="38">
        <v>0.98929999999999996</v>
      </c>
      <c r="X57" s="38">
        <v>0</v>
      </c>
      <c r="Y57" s="47">
        <v>1.0938000000000001</v>
      </c>
      <c r="Z57" s="46">
        <v>1</v>
      </c>
    </row>
    <row r="58" spans="1:26" x14ac:dyDescent="0.25">
      <c r="A58" s="47">
        <v>79</v>
      </c>
      <c r="B58" s="47">
        <v>97956</v>
      </c>
      <c r="C58" s="47" t="s">
        <v>95</v>
      </c>
      <c r="D58" s="38">
        <v>1.33</v>
      </c>
      <c r="E58" s="38">
        <v>0.86</v>
      </c>
      <c r="F58" s="38">
        <v>0.86</v>
      </c>
      <c r="G58" s="38">
        <v>1</v>
      </c>
      <c r="H58" s="38">
        <v>0</v>
      </c>
      <c r="I58" s="38">
        <v>0</v>
      </c>
      <c r="J58" s="38">
        <v>2.1800000000000002</v>
      </c>
      <c r="K58" s="38">
        <v>0</v>
      </c>
      <c r="L58" s="38">
        <v>0.47499999999999998</v>
      </c>
      <c r="M58" s="38">
        <v>5</v>
      </c>
      <c r="N58" s="38">
        <v>0</v>
      </c>
      <c r="O58" s="38">
        <v>5</v>
      </c>
      <c r="P58" s="38">
        <v>9.1519999999999992</v>
      </c>
      <c r="Q58" s="38">
        <v>23.11</v>
      </c>
      <c r="R58" s="38">
        <v>11.917999999999999</v>
      </c>
      <c r="S58" s="38">
        <v>17.024000000000001</v>
      </c>
      <c r="T58" s="38">
        <v>2.2094999999999998</v>
      </c>
      <c r="U58" s="38">
        <v>2.2185000000000001</v>
      </c>
      <c r="V58" s="38">
        <v>2.2094999999999998</v>
      </c>
      <c r="W58" s="38">
        <v>0.98950000000000005</v>
      </c>
      <c r="X58" s="38">
        <v>0</v>
      </c>
      <c r="Y58" s="47">
        <v>1.0938000000000001</v>
      </c>
      <c r="Z58" s="46">
        <v>1</v>
      </c>
    </row>
    <row r="59" spans="1:26" x14ac:dyDescent="0.25">
      <c r="A59" s="47">
        <v>80</v>
      </c>
      <c r="B59" s="47">
        <v>98158</v>
      </c>
      <c r="C59" s="47" t="s">
        <v>96</v>
      </c>
      <c r="D59" s="38">
        <v>1.679</v>
      </c>
      <c r="E59" s="38">
        <v>0.745</v>
      </c>
      <c r="F59" s="38">
        <v>0.74</v>
      </c>
      <c r="G59" s="38">
        <v>1</v>
      </c>
      <c r="H59" s="38">
        <v>0</v>
      </c>
      <c r="I59" s="38">
        <v>0</v>
      </c>
      <c r="J59" s="38">
        <v>2.19</v>
      </c>
      <c r="K59" s="38">
        <v>0</v>
      </c>
      <c r="L59" s="38">
        <v>0.31</v>
      </c>
      <c r="M59" s="38">
        <v>5</v>
      </c>
      <c r="N59" s="38">
        <v>0</v>
      </c>
      <c r="O59" s="38">
        <v>5</v>
      </c>
      <c r="P59" s="38">
        <v>8.6029999999999998</v>
      </c>
      <c r="Q59" s="38">
        <v>21.713000000000001</v>
      </c>
      <c r="R59" s="38">
        <v>10.018000000000001</v>
      </c>
      <c r="S59" s="38">
        <v>15.798</v>
      </c>
      <c r="T59" s="38">
        <v>2.1810999999999998</v>
      </c>
      <c r="U59" s="38">
        <v>2.13</v>
      </c>
      <c r="V59" s="38">
        <v>2.13</v>
      </c>
      <c r="W59" s="38">
        <v>0.8972</v>
      </c>
      <c r="X59" s="38">
        <v>0</v>
      </c>
      <c r="Y59" s="47">
        <v>1.3573999999999999</v>
      </c>
      <c r="Z59" s="46">
        <v>0</v>
      </c>
    </row>
    <row r="60" spans="1:26" x14ac:dyDescent="0.25">
      <c r="A60" s="47">
        <v>81</v>
      </c>
      <c r="B60" s="47">
        <v>98159</v>
      </c>
      <c r="C60" s="47" t="s">
        <v>97</v>
      </c>
      <c r="D60" s="38">
        <v>1.599</v>
      </c>
      <c r="E60" s="38">
        <v>0.745</v>
      </c>
      <c r="F60" s="38">
        <v>0.75</v>
      </c>
      <c r="G60" s="38">
        <v>1</v>
      </c>
      <c r="H60" s="38">
        <v>0</v>
      </c>
      <c r="I60" s="38">
        <v>0</v>
      </c>
      <c r="J60" s="38">
        <v>2.19</v>
      </c>
      <c r="K60" s="38">
        <v>0</v>
      </c>
      <c r="L60" s="38">
        <v>0.31</v>
      </c>
      <c r="M60" s="38">
        <v>5</v>
      </c>
      <c r="N60" s="38">
        <v>0</v>
      </c>
      <c r="O60" s="38">
        <v>5</v>
      </c>
      <c r="P60" s="38">
        <v>8.5630000000000006</v>
      </c>
      <c r="Q60" s="38">
        <v>21.684000000000001</v>
      </c>
      <c r="R60" s="38">
        <v>9.6920000000000002</v>
      </c>
      <c r="S60" s="38">
        <v>15.712</v>
      </c>
      <c r="T60" s="38">
        <v>2.1953</v>
      </c>
      <c r="U60" s="38">
        <v>2.1276999999999999</v>
      </c>
      <c r="V60" s="38">
        <v>2.1276999999999999</v>
      </c>
      <c r="W60" s="38">
        <v>0.89559999999999995</v>
      </c>
      <c r="X60" s="38">
        <v>0</v>
      </c>
      <c r="Y60" s="47">
        <v>1.3672</v>
      </c>
      <c r="Z60" s="46">
        <v>0</v>
      </c>
    </row>
    <row r="61" spans="1:26" x14ac:dyDescent="0.25">
      <c r="A61" s="47">
        <v>83</v>
      </c>
      <c r="B61" s="47">
        <v>230818</v>
      </c>
      <c r="C61" s="47" t="s">
        <v>99</v>
      </c>
      <c r="D61" s="38">
        <v>1.645</v>
      </c>
      <c r="E61" s="38">
        <v>0.78</v>
      </c>
      <c r="F61" s="38">
        <v>0.76800000000000002</v>
      </c>
      <c r="G61" s="38">
        <v>1</v>
      </c>
      <c r="H61" s="38">
        <v>0</v>
      </c>
      <c r="I61" s="38">
        <v>0</v>
      </c>
      <c r="J61" s="38">
        <v>2.19</v>
      </c>
      <c r="K61" s="38">
        <v>0</v>
      </c>
      <c r="L61" s="38">
        <v>0.31</v>
      </c>
      <c r="M61" s="38">
        <v>5</v>
      </c>
      <c r="N61" s="38">
        <v>0</v>
      </c>
      <c r="O61" s="38">
        <v>5</v>
      </c>
      <c r="P61" s="38">
        <v>8.69</v>
      </c>
      <c r="Q61" s="38">
        <v>21.728100000000001</v>
      </c>
      <c r="R61" s="38">
        <v>10.083</v>
      </c>
      <c r="S61" s="38">
        <v>16.388999999999999</v>
      </c>
      <c r="T61" s="38">
        <v>2.1229</v>
      </c>
      <c r="U61" s="38">
        <v>2.2023000000000001</v>
      </c>
      <c r="V61" s="38">
        <v>2.1229</v>
      </c>
      <c r="W61" s="38">
        <v>0.89080000000000004</v>
      </c>
      <c r="X61" s="38">
        <v>0</v>
      </c>
      <c r="Y61" s="47">
        <v>1.3281000000000001</v>
      </c>
      <c r="Z61" s="46">
        <v>0</v>
      </c>
    </row>
    <row r="62" spans="1:26" x14ac:dyDescent="0.25">
      <c r="D62" s="33">
        <f t="shared" ref="D62:X62" si="0">AVERAGE(D3:D61)</f>
        <v>1.5723389830508467</v>
      </c>
      <c r="E62" s="33">
        <f t="shared" si="0"/>
        <v>0.78764406779660989</v>
      </c>
      <c r="F62" s="33">
        <f t="shared" si="0"/>
        <v>0.79642372881355916</v>
      </c>
      <c r="G62" s="33">
        <f t="shared" si="0"/>
        <v>1</v>
      </c>
      <c r="H62" s="40">
        <f t="shared" si="0"/>
        <v>0</v>
      </c>
      <c r="I62" s="40">
        <f t="shared" si="0"/>
        <v>0</v>
      </c>
      <c r="J62" s="33">
        <f t="shared" si="0"/>
        <v>2.1645762711864398</v>
      </c>
      <c r="K62" s="40">
        <f t="shared" si="0"/>
        <v>0</v>
      </c>
      <c r="L62" s="33">
        <f t="shared" si="0"/>
        <v>0.32728813559322023</v>
      </c>
      <c r="M62" s="33">
        <f t="shared" si="0"/>
        <v>4.9322033898305087</v>
      </c>
      <c r="N62" s="40">
        <f t="shared" si="0"/>
        <v>0</v>
      </c>
      <c r="O62" s="33">
        <f t="shared" si="0"/>
        <v>4.9322033898305087</v>
      </c>
      <c r="P62" s="33">
        <f t="shared" si="0"/>
        <v>8.7399152542372853</v>
      </c>
      <c r="Q62" s="33">
        <f t="shared" si="0"/>
        <v>22.098391525423722</v>
      </c>
      <c r="R62" s="33">
        <f t="shared" si="0"/>
        <v>10.666966101694916</v>
      </c>
      <c r="S62" s="33">
        <f t="shared" si="0"/>
        <v>16.724338983050842</v>
      </c>
      <c r="T62" s="33">
        <f t="shared" si="0"/>
        <v>2.214628813559322</v>
      </c>
      <c r="U62" s="33">
        <f t="shared" si="0"/>
        <v>2.1660813559322034</v>
      </c>
      <c r="V62" s="33">
        <f t="shared" si="0"/>
        <v>2.1586542372881361</v>
      </c>
      <c r="W62" s="33">
        <f t="shared" si="0"/>
        <v>0.93504067796610157</v>
      </c>
      <c r="X62" s="40">
        <f t="shared" si="0"/>
        <v>0</v>
      </c>
      <c r="Y62" s="62">
        <f>AVERAGE(Y3:Y61)</f>
        <v>1.2200440677966102</v>
      </c>
      <c r="Z62" s="46"/>
    </row>
    <row r="64" spans="1:26" x14ac:dyDescent="0.25">
      <c r="A64" s="61">
        <v>23</v>
      </c>
      <c r="B64" s="61">
        <v>202157</v>
      </c>
      <c r="C64" s="61" t="s">
        <v>51</v>
      </c>
      <c r="D64" s="38">
        <v>1.66</v>
      </c>
      <c r="E64" s="38">
        <v>0.755</v>
      </c>
      <c r="F64" s="38">
        <v>0.755</v>
      </c>
      <c r="G64" s="38">
        <v>1</v>
      </c>
      <c r="H64" s="51">
        <v>0</v>
      </c>
      <c r="I64" s="51">
        <v>0</v>
      </c>
      <c r="J64" s="38">
        <v>2.19</v>
      </c>
      <c r="K64" s="38">
        <v>0</v>
      </c>
      <c r="L64" s="38">
        <v>0.31</v>
      </c>
      <c r="M64" s="38">
        <v>5</v>
      </c>
      <c r="N64" s="51">
        <v>0</v>
      </c>
      <c r="O64" s="38">
        <v>5</v>
      </c>
      <c r="P64" s="38">
        <v>8.6549999999999994</v>
      </c>
      <c r="Q64" s="38">
        <v>21.821999999999999</v>
      </c>
      <c r="R64" s="38">
        <v>10.26</v>
      </c>
      <c r="S64" s="38">
        <v>16.640999999999998</v>
      </c>
      <c r="T64" s="38">
        <v>2.2347000000000001</v>
      </c>
      <c r="U64" s="38">
        <v>2.1497999999999999</v>
      </c>
      <c r="V64" s="38">
        <v>2.1497999999999999</v>
      </c>
      <c r="W64" s="38">
        <v>0.91759999999999997</v>
      </c>
      <c r="X64" s="51">
        <v>10.978</v>
      </c>
      <c r="Y64" s="62">
        <v>1.2206999999999999</v>
      </c>
      <c r="Z64" s="60">
        <v>2</v>
      </c>
    </row>
    <row r="65" spans="25:25" x14ac:dyDescent="0.25">
      <c r="Y65" s="54">
        <f>AVERAGE(Y62,Y64)</f>
        <v>1.2203720338983051</v>
      </c>
    </row>
  </sheetData>
  <mergeCells count="5">
    <mergeCell ref="A1:A2"/>
    <mergeCell ref="B1:B2"/>
    <mergeCell ref="C1:C2"/>
    <mergeCell ref="Y1:Y2"/>
    <mergeCell ref="Z1:Z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716F-FAAE-4817-AF19-8B5E0D356BCE}">
  <dimension ref="A1:Z46"/>
  <sheetViews>
    <sheetView topLeftCell="A22" zoomScale="70" zoomScaleNormal="70" workbookViewId="0">
      <selection activeCell="Y50" sqref="Y50"/>
    </sheetView>
  </sheetViews>
  <sheetFormatPr defaultRowHeight="13.8" x14ac:dyDescent="0.25"/>
  <cols>
    <col min="1" max="1" width="5.5546875" bestFit="1" customWidth="1"/>
    <col min="2" max="2" width="10.109375" bestFit="1" customWidth="1"/>
    <col min="3" max="3" width="38.44140625" bestFit="1" customWidth="1"/>
    <col min="4" max="5" width="10.88671875" bestFit="1" customWidth="1"/>
    <col min="6" max="6" width="13.88671875" bestFit="1" customWidth="1"/>
    <col min="7" max="8" width="9.21875" bestFit="1" customWidth="1"/>
    <col min="9" max="9" width="7.6640625" bestFit="1" customWidth="1"/>
    <col min="10" max="11" width="10.44140625" bestFit="1" customWidth="1"/>
    <col min="12" max="12" width="13.5546875" bestFit="1" customWidth="1"/>
    <col min="13" max="14" width="11.44140625" bestFit="1" customWidth="1"/>
    <col min="15" max="15" width="14.44140625" bestFit="1" customWidth="1"/>
    <col min="16" max="16" width="6.6640625" bestFit="1" customWidth="1"/>
    <col min="17" max="17" width="7.6640625" bestFit="1" customWidth="1"/>
    <col min="18" max="18" width="8.109375" bestFit="1" customWidth="1"/>
    <col min="19" max="19" width="11.109375" bestFit="1" customWidth="1"/>
    <col min="20" max="21" width="6.6640625" bestFit="1" customWidth="1"/>
    <col min="22" max="22" width="8.44140625" bestFit="1" customWidth="1"/>
    <col min="23" max="23" width="6.6640625" bestFit="1" customWidth="1"/>
    <col min="24" max="24" width="11.77734375" bestFit="1" customWidth="1"/>
    <col min="25" max="25" width="7.5546875" bestFit="1" customWidth="1"/>
    <col min="26" max="26" width="5.77734375" bestFit="1" customWidth="1"/>
  </cols>
  <sheetData>
    <row r="1" spans="1:26" x14ac:dyDescent="0.25">
      <c r="A1" s="72" t="s">
        <v>103</v>
      </c>
      <c r="B1" s="72" t="s">
        <v>104</v>
      </c>
      <c r="C1" s="72" t="s">
        <v>105</v>
      </c>
      <c r="D1" s="39">
        <v>8</v>
      </c>
      <c r="E1" s="39">
        <v>9</v>
      </c>
      <c r="F1" s="39">
        <v>11</v>
      </c>
      <c r="G1" s="39">
        <v>15</v>
      </c>
      <c r="H1" s="39">
        <v>16</v>
      </c>
      <c r="I1" s="39">
        <v>18</v>
      </c>
      <c r="J1" s="39">
        <v>19</v>
      </c>
      <c r="K1" s="39">
        <v>21</v>
      </c>
      <c r="L1" s="39">
        <v>22</v>
      </c>
      <c r="M1" s="39">
        <v>23</v>
      </c>
      <c r="N1" s="39">
        <v>24</v>
      </c>
      <c r="O1" s="39">
        <v>25</v>
      </c>
      <c r="P1" s="39">
        <v>26</v>
      </c>
      <c r="Q1" s="39">
        <v>27</v>
      </c>
      <c r="R1" s="39">
        <v>29</v>
      </c>
      <c r="S1" s="39">
        <v>31</v>
      </c>
      <c r="T1" s="39">
        <v>34</v>
      </c>
      <c r="U1" s="39">
        <v>35</v>
      </c>
      <c r="V1" s="39">
        <v>36</v>
      </c>
      <c r="W1" s="39">
        <v>37</v>
      </c>
      <c r="X1" s="39">
        <v>40</v>
      </c>
      <c r="Y1" s="72" t="s">
        <v>5</v>
      </c>
      <c r="Z1" s="72" t="s">
        <v>1</v>
      </c>
    </row>
    <row r="2" spans="1:26" x14ac:dyDescent="0.25">
      <c r="A2" s="72"/>
      <c r="B2" s="72"/>
      <c r="C2" s="72"/>
      <c r="D2" s="38" t="s">
        <v>11</v>
      </c>
      <c r="E2" s="38" t="s">
        <v>12</v>
      </c>
      <c r="F2" s="38" t="s">
        <v>13</v>
      </c>
      <c r="G2" s="38" t="s">
        <v>14</v>
      </c>
      <c r="H2" s="38" t="s">
        <v>15</v>
      </c>
      <c r="I2" s="38" t="s">
        <v>16</v>
      </c>
      <c r="J2" s="38" t="s">
        <v>17</v>
      </c>
      <c r="K2" s="38" t="s">
        <v>18</v>
      </c>
      <c r="L2" s="38" t="s">
        <v>19</v>
      </c>
      <c r="M2" s="38" t="s">
        <v>20</v>
      </c>
      <c r="N2" s="38" t="s">
        <v>21</v>
      </c>
      <c r="O2" s="38" t="s">
        <v>22</v>
      </c>
      <c r="P2" s="38" t="s">
        <v>23</v>
      </c>
      <c r="Q2" s="38" t="s">
        <v>24</v>
      </c>
      <c r="R2" s="38" t="s">
        <v>25</v>
      </c>
      <c r="S2" s="38" t="s">
        <v>26</v>
      </c>
      <c r="T2" s="38" t="s">
        <v>27</v>
      </c>
      <c r="U2" s="38" t="s">
        <v>28</v>
      </c>
      <c r="V2" s="38" t="s">
        <v>29</v>
      </c>
      <c r="W2" s="38" t="s">
        <v>30</v>
      </c>
      <c r="X2" s="38" t="s">
        <v>101</v>
      </c>
      <c r="Y2" s="72"/>
      <c r="Z2" s="72"/>
    </row>
    <row r="3" spans="1:26" x14ac:dyDescent="0.25">
      <c r="A3" s="50">
        <v>0</v>
      </c>
      <c r="B3" s="50">
        <v>108002</v>
      </c>
      <c r="C3" s="50" t="s">
        <v>31</v>
      </c>
      <c r="D3" s="38">
        <v>1.5820000000000001</v>
      </c>
      <c r="E3" s="38">
        <v>0.67500000000000004</v>
      </c>
      <c r="F3" s="38">
        <v>0.70099999999999996</v>
      </c>
      <c r="G3" s="38">
        <v>1</v>
      </c>
      <c r="H3" s="38">
        <v>0</v>
      </c>
      <c r="I3" s="38">
        <v>0</v>
      </c>
      <c r="J3" s="38">
        <v>2.19</v>
      </c>
      <c r="K3" s="38">
        <v>0</v>
      </c>
      <c r="L3" s="38">
        <v>0.31</v>
      </c>
      <c r="M3" s="38">
        <v>5</v>
      </c>
      <c r="N3" s="38">
        <v>0</v>
      </c>
      <c r="O3" s="38">
        <v>5</v>
      </c>
      <c r="P3" s="38">
        <v>8.4600000000000009</v>
      </c>
      <c r="Q3" s="38">
        <v>21.77</v>
      </c>
      <c r="R3" s="38">
        <v>9.84</v>
      </c>
      <c r="S3" s="38">
        <v>14.307</v>
      </c>
      <c r="T3" s="38">
        <v>2.1078999999999999</v>
      </c>
      <c r="U3" s="38">
        <v>2.0811999999999999</v>
      </c>
      <c r="V3" s="38">
        <v>2.0811999999999999</v>
      </c>
      <c r="W3" s="38">
        <v>0.86370000000000002</v>
      </c>
      <c r="X3" s="38">
        <v>0</v>
      </c>
      <c r="Y3" s="50">
        <v>1.6015999999999999</v>
      </c>
      <c r="Z3" s="49">
        <v>0</v>
      </c>
    </row>
    <row r="4" spans="1:26" x14ac:dyDescent="0.25">
      <c r="A4" s="50">
        <v>1</v>
      </c>
      <c r="B4" s="50">
        <v>109405</v>
      </c>
      <c r="C4" s="50" t="s">
        <v>32</v>
      </c>
      <c r="D4" s="38">
        <v>1.712</v>
      </c>
      <c r="E4" s="38">
        <v>0.755</v>
      </c>
      <c r="F4" s="38">
        <v>0.77600000000000002</v>
      </c>
      <c r="G4" s="38">
        <v>1</v>
      </c>
      <c r="H4" s="38">
        <v>0</v>
      </c>
      <c r="I4" s="38">
        <v>0</v>
      </c>
      <c r="J4" s="38">
        <v>2.19</v>
      </c>
      <c r="K4" s="38">
        <v>0</v>
      </c>
      <c r="L4" s="38">
        <v>0.31</v>
      </c>
      <c r="M4" s="38">
        <v>5</v>
      </c>
      <c r="N4" s="38">
        <v>0</v>
      </c>
      <c r="O4" s="38">
        <v>5</v>
      </c>
      <c r="P4" s="38">
        <v>8.7289999999999992</v>
      </c>
      <c r="Q4" s="38">
        <v>21.507999999999999</v>
      </c>
      <c r="R4" s="38">
        <v>10.571999999999999</v>
      </c>
      <c r="S4" s="38">
        <v>16.623999999999999</v>
      </c>
      <c r="T4" s="38">
        <v>2.1951999999999998</v>
      </c>
      <c r="U4" s="38">
        <v>2.1149</v>
      </c>
      <c r="V4" s="38">
        <v>2.1149</v>
      </c>
      <c r="W4" s="38">
        <v>0.87960000000000005</v>
      </c>
      <c r="X4" s="38">
        <v>0</v>
      </c>
      <c r="Y4" s="50">
        <v>1.3573999999999999</v>
      </c>
      <c r="Z4" s="49">
        <v>1</v>
      </c>
    </row>
    <row r="5" spans="1:26" x14ac:dyDescent="0.25">
      <c r="A5" s="50">
        <v>2</v>
      </c>
      <c r="B5" s="50">
        <v>151700</v>
      </c>
      <c r="C5" s="50" t="s">
        <v>33</v>
      </c>
      <c r="D5" s="38">
        <v>1.8939999999999999</v>
      </c>
      <c r="E5" s="38">
        <v>0.73499999999999999</v>
      </c>
      <c r="F5" s="38">
        <v>0.78300000000000003</v>
      </c>
      <c r="G5" s="38">
        <v>1</v>
      </c>
      <c r="H5" s="38">
        <v>0</v>
      </c>
      <c r="I5" s="38">
        <v>0</v>
      </c>
      <c r="J5" s="38">
        <v>2.19</v>
      </c>
      <c r="K5" s="38">
        <v>0</v>
      </c>
      <c r="L5" s="38">
        <v>0.31</v>
      </c>
      <c r="M5" s="38">
        <v>5</v>
      </c>
      <c r="N5" s="38">
        <v>0</v>
      </c>
      <c r="O5" s="38">
        <v>5</v>
      </c>
      <c r="P5" s="38">
        <v>8.6280000000000001</v>
      </c>
      <c r="Q5" s="38">
        <v>22.151</v>
      </c>
      <c r="R5" s="38">
        <v>10.505000000000001</v>
      </c>
      <c r="S5" s="38">
        <v>15.141999999999999</v>
      </c>
      <c r="T5" s="38">
        <v>2.1476000000000002</v>
      </c>
      <c r="U5" s="38">
        <v>2.1236000000000002</v>
      </c>
      <c r="V5" s="38">
        <v>2.1236000000000002</v>
      </c>
      <c r="W5" s="38">
        <v>0.89139999999999997</v>
      </c>
      <c r="X5" s="38">
        <v>0</v>
      </c>
      <c r="Y5" s="50">
        <v>1.4355</v>
      </c>
      <c r="Z5" s="49">
        <v>2</v>
      </c>
    </row>
    <row r="6" spans="1:26" x14ac:dyDescent="0.25">
      <c r="A6" s="50">
        <v>3</v>
      </c>
      <c r="B6" s="50">
        <v>154071</v>
      </c>
      <c r="C6" s="50" t="s">
        <v>34</v>
      </c>
      <c r="D6" s="38">
        <v>1.55</v>
      </c>
      <c r="E6" s="38">
        <v>0.67500000000000004</v>
      </c>
      <c r="F6" s="38">
        <v>0.73399999999999999</v>
      </c>
      <c r="G6" s="38">
        <v>1</v>
      </c>
      <c r="H6" s="38">
        <v>0</v>
      </c>
      <c r="I6" s="38">
        <v>0</v>
      </c>
      <c r="J6" s="38">
        <v>2.19</v>
      </c>
      <c r="K6" s="38">
        <v>0</v>
      </c>
      <c r="L6" s="38">
        <v>0.31</v>
      </c>
      <c r="M6" s="38">
        <v>5</v>
      </c>
      <c r="N6" s="38">
        <v>0</v>
      </c>
      <c r="O6" s="38">
        <v>5</v>
      </c>
      <c r="P6" s="38">
        <v>8.4749999999999996</v>
      </c>
      <c r="Q6" s="38">
        <v>21.768999999999998</v>
      </c>
      <c r="R6" s="38">
        <v>9.4489999999999998</v>
      </c>
      <c r="S6" s="38">
        <v>15.675000000000001</v>
      </c>
      <c r="T6" s="38">
        <v>2.2012999999999998</v>
      </c>
      <c r="U6" s="38">
        <v>2.1238999999999999</v>
      </c>
      <c r="V6" s="38">
        <v>2.1238999999999999</v>
      </c>
      <c r="W6" s="38">
        <v>0.89180000000000004</v>
      </c>
      <c r="X6" s="38">
        <v>0</v>
      </c>
      <c r="Y6" s="50">
        <v>1.3965000000000001</v>
      </c>
      <c r="Z6" s="49">
        <v>2</v>
      </c>
    </row>
    <row r="7" spans="1:26" x14ac:dyDescent="0.25">
      <c r="A7" s="50">
        <v>8</v>
      </c>
      <c r="B7" s="50">
        <v>157881</v>
      </c>
      <c r="C7" s="50" t="s">
        <v>32</v>
      </c>
      <c r="D7" s="38">
        <v>1.712</v>
      </c>
      <c r="E7" s="38">
        <v>0.755</v>
      </c>
      <c r="F7" s="38">
        <v>0.77600000000000002</v>
      </c>
      <c r="G7" s="38">
        <v>1</v>
      </c>
      <c r="H7" s="38">
        <v>0</v>
      </c>
      <c r="I7" s="38">
        <v>0</v>
      </c>
      <c r="J7" s="38">
        <v>2.19</v>
      </c>
      <c r="K7" s="38">
        <v>0</v>
      </c>
      <c r="L7" s="38">
        <v>0.31</v>
      </c>
      <c r="M7" s="38">
        <v>5</v>
      </c>
      <c r="N7" s="38">
        <v>0</v>
      </c>
      <c r="O7" s="38">
        <v>5</v>
      </c>
      <c r="P7" s="38">
        <v>8.7289999999999992</v>
      </c>
      <c r="Q7" s="38">
        <v>21.58</v>
      </c>
      <c r="R7" s="38">
        <v>10.573</v>
      </c>
      <c r="S7" s="38">
        <v>16.57</v>
      </c>
      <c r="T7" s="38">
        <v>2.1989000000000001</v>
      </c>
      <c r="U7" s="38">
        <v>2.1179000000000001</v>
      </c>
      <c r="V7" s="38">
        <v>2.1179000000000001</v>
      </c>
      <c r="W7" s="38">
        <v>0.88570000000000004</v>
      </c>
      <c r="X7" s="38">
        <v>0</v>
      </c>
      <c r="Y7" s="50">
        <v>1.3476999999999999</v>
      </c>
      <c r="Z7" s="49">
        <v>1</v>
      </c>
    </row>
    <row r="8" spans="1:26" x14ac:dyDescent="0.25">
      <c r="A8" s="50">
        <v>9</v>
      </c>
      <c r="B8" s="50">
        <v>168440</v>
      </c>
      <c r="C8" s="50" t="s">
        <v>37</v>
      </c>
      <c r="D8" s="38">
        <v>1.8939999999999999</v>
      </c>
      <c r="E8" s="38">
        <v>0.73499999999999999</v>
      </c>
      <c r="F8" s="38">
        <v>0.78300000000000003</v>
      </c>
      <c r="G8" s="38">
        <v>1</v>
      </c>
      <c r="H8" s="38">
        <v>0</v>
      </c>
      <c r="I8" s="38">
        <v>0</v>
      </c>
      <c r="J8" s="38">
        <v>2.19</v>
      </c>
      <c r="K8" s="38">
        <v>0</v>
      </c>
      <c r="L8" s="38">
        <v>0.31</v>
      </c>
      <c r="M8" s="38">
        <v>5</v>
      </c>
      <c r="N8" s="38">
        <v>0</v>
      </c>
      <c r="O8" s="38">
        <v>5</v>
      </c>
      <c r="P8" s="38">
        <v>8.6620000000000008</v>
      </c>
      <c r="Q8" s="38">
        <v>22.015999999999998</v>
      </c>
      <c r="R8" s="38">
        <v>10.942</v>
      </c>
      <c r="S8" s="38">
        <v>15.849</v>
      </c>
      <c r="T8" s="38">
        <v>2.1751999999999998</v>
      </c>
      <c r="U8" s="38">
        <v>2.1105</v>
      </c>
      <c r="V8" s="38">
        <v>2.1105</v>
      </c>
      <c r="W8" s="38">
        <v>0.87839999999999996</v>
      </c>
      <c r="X8" s="38">
        <v>0</v>
      </c>
      <c r="Y8" s="50">
        <v>1.4648000000000001</v>
      </c>
      <c r="Z8" s="49">
        <v>2</v>
      </c>
    </row>
    <row r="9" spans="1:26" x14ac:dyDescent="0.25">
      <c r="A9" s="50">
        <v>10</v>
      </c>
      <c r="B9" s="50">
        <v>169443</v>
      </c>
      <c r="C9" s="50" t="s">
        <v>38</v>
      </c>
      <c r="D9" s="38">
        <v>1.869</v>
      </c>
      <c r="E9" s="38">
        <v>0.73499999999999999</v>
      </c>
      <c r="F9" s="38">
        <v>0.78300000000000003</v>
      </c>
      <c r="G9" s="38">
        <v>1</v>
      </c>
      <c r="H9" s="38">
        <v>0</v>
      </c>
      <c r="I9" s="38">
        <v>0</v>
      </c>
      <c r="J9" s="38">
        <v>2.19</v>
      </c>
      <c r="K9" s="38">
        <v>0</v>
      </c>
      <c r="L9" s="38">
        <v>0.31</v>
      </c>
      <c r="M9" s="38">
        <v>5</v>
      </c>
      <c r="N9" s="38">
        <v>0</v>
      </c>
      <c r="O9" s="38">
        <v>5</v>
      </c>
      <c r="P9" s="38">
        <v>8.7349999999999994</v>
      </c>
      <c r="Q9" s="38">
        <v>21.643000000000001</v>
      </c>
      <c r="R9" s="38">
        <v>10.574</v>
      </c>
      <c r="S9" s="38">
        <v>16.238</v>
      </c>
      <c r="T9" s="38">
        <v>2.1726000000000001</v>
      </c>
      <c r="U9" s="38">
        <v>2.1355</v>
      </c>
      <c r="V9" s="38">
        <v>2.1355</v>
      </c>
      <c r="W9" s="38">
        <v>0.91769999999999996</v>
      </c>
      <c r="X9" s="38">
        <v>0</v>
      </c>
      <c r="Y9" s="50">
        <v>1.2988</v>
      </c>
      <c r="Z9" s="49">
        <v>1</v>
      </c>
    </row>
    <row r="10" spans="1:26" x14ac:dyDescent="0.25">
      <c r="A10" s="50">
        <v>13</v>
      </c>
      <c r="B10" s="50">
        <v>182793</v>
      </c>
      <c r="C10" s="50" t="s">
        <v>41</v>
      </c>
      <c r="D10" s="38">
        <v>1.66</v>
      </c>
      <c r="E10" s="38">
        <v>0.755</v>
      </c>
      <c r="F10" s="38">
        <v>0.755</v>
      </c>
      <c r="G10" s="38">
        <v>1</v>
      </c>
      <c r="H10" s="38">
        <v>0</v>
      </c>
      <c r="I10" s="38">
        <v>0</v>
      </c>
      <c r="J10" s="38">
        <v>2.19</v>
      </c>
      <c r="K10" s="38">
        <v>0</v>
      </c>
      <c r="L10" s="38">
        <v>0.31</v>
      </c>
      <c r="M10" s="38">
        <v>5</v>
      </c>
      <c r="N10" s="38">
        <v>0</v>
      </c>
      <c r="O10" s="38">
        <v>5</v>
      </c>
      <c r="P10" s="38">
        <v>8.6370000000000005</v>
      </c>
      <c r="Q10" s="38">
        <v>21.614999999999998</v>
      </c>
      <c r="R10" s="38">
        <v>10.891999999999999</v>
      </c>
      <c r="S10" s="38">
        <v>17.039000000000001</v>
      </c>
      <c r="T10" s="38">
        <v>2.2149999999999999</v>
      </c>
      <c r="U10" s="38">
        <v>2.0918000000000001</v>
      </c>
      <c r="V10" s="38">
        <v>2.0918000000000001</v>
      </c>
      <c r="W10" s="38">
        <v>0.85960000000000003</v>
      </c>
      <c r="X10" s="38">
        <v>0</v>
      </c>
      <c r="Y10" s="50">
        <v>1.5039</v>
      </c>
      <c r="Z10" s="49">
        <v>1</v>
      </c>
    </row>
    <row r="11" spans="1:26" x14ac:dyDescent="0.25">
      <c r="A11" s="50">
        <v>17</v>
      </c>
      <c r="B11" s="50">
        <v>194408</v>
      </c>
      <c r="C11" s="50" t="s">
        <v>45</v>
      </c>
      <c r="D11" s="38">
        <v>1.54</v>
      </c>
      <c r="E11" s="38">
        <v>0.745</v>
      </c>
      <c r="F11" s="38">
        <v>0.745</v>
      </c>
      <c r="G11" s="38">
        <v>1</v>
      </c>
      <c r="H11" s="38">
        <v>0</v>
      </c>
      <c r="I11" s="38">
        <v>0</v>
      </c>
      <c r="J11" s="38">
        <v>2.19</v>
      </c>
      <c r="K11" s="38">
        <v>0</v>
      </c>
      <c r="L11" s="38">
        <v>0.31</v>
      </c>
      <c r="M11" s="38">
        <v>5</v>
      </c>
      <c r="N11" s="38">
        <v>0</v>
      </c>
      <c r="O11" s="38">
        <v>5</v>
      </c>
      <c r="P11" s="38">
        <v>8.4740000000000002</v>
      </c>
      <c r="Q11" s="38">
        <v>21.95</v>
      </c>
      <c r="R11" s="38">
        <v>9.4589999999999996</v>
      </c>
      <c r="S11" s="38">
        <v>16.097000000000001</v>
      </c>
      <c r="T11" s="38">
        <v>2.2315</v>
      </c>
      <c r="U11" s="38">
        <v>2.1295000000000002</v>
      </c>
      <c r="V11" s="38">
        <v>2.1295000000000002</v>
      </c>
      <c r="W11" s="38">
        <v>0.91210000000000002</v>
      </c>
      <c r="X11" s="38">
        <v>0</v>
      </c>
      <c r="Y11" s="50">
        <v>1.377</v>
      </c>
      <c r="Z11" s="49">
        <v>2</v>
      </c>
    </row>
    <row r="12" spans="1:26" x14ac:dyDescent="0.25">
      <c r="A12" s="50">
        <v>18</v>
      </c>
      <c r="B12" s="50">
        <v>195733</v>
      </c>
      <c r="C12" s="50" t="s">
        <v>46</v>
      </c>
      <c r="D12" s="38">
        <v>1.3080000000000001</v>
      </c>
      <c r="E12" s="38">
        <v>0.86</v>
      </c>
      <c r="F12" s="38">
        <v>0.875</v>
      </c>
      <c r="G12" s="38">
        <v>1</v>
      </c>
      <c r="H12" s="38">
        <v>0</v>
      </c>
      <c r="I12" s="38">
        <v>0</v>
      </c>
      <c r="J12" s="38">
        <v>2.19</v>
      </c>
      <c r="K12" s="38">
        <v>0</v>
      </c>
      <c r="L12" s="38">
        <v>0.31</v>
      </c>
      <c r="M12" s="38">
        <v>5</v>
      </c>
      <c r="N12" s="38">
        <v>0</v>
      </c>
      <c r="O12" s="38">
        <v>5</v>
      </c>
      <c r="P12" s="38">
        <v>8.7850000000000001</v>
      </c>
      <c r="Q12" s="38">
        <v>22.718</v>
      </c>
      <c r="R12" s="38">
        <v>11.596</v>
      </c>
      <c r="S12" s="38">
        <v>16.341999999999999</v>
      </c>
      <c r="T12" s="38">
        <v>2.1230000000000002</v>
      </c>
      <c r="U12" s="38">
        <v>2.1337999999999999</v>
      </c>
      <c r="V12" s="38">
        <v>2.1230000000000002</v>
      </c>
      <c r="W12" s="38">
        <v>0.90300000000000002</v>
      </c>
      <c r="X12" s="38">
        <v>0</v>
      </c>
      <c r="Y12" s="50">
        <v>1.1034999999999999</v>
      </c>
      <c r="Z12" s="49">
        <v>3</v>
      </c>
    </row>
    <row r="13" spans="1:26" x14ac:dyDescent="0.25">
      <c r="A13" s="50">
        <v>19</v>
      </c>
      <c r="B13" s="50">
        <v>195734</v>
      </c>
      <c r="C13" s="50" t="s">
        <v>47</v>
      </c>
      <c r="D13" s="38">
        <v>1.419</v>
      </c>
      <c r="E13" s="38">
        <v>0.86</v>
      </c>
      <c r="F13" s="38">
        <v>0.83799999999999997</v>
      </c>
      <c r="G13" s="38">
        <v>1</v>
      </c>
      <c r="H13" s="38">
        <v>0</v>
      </c>
      <c r="I13" s="38">
        <v>0</v>
      </c>
      <c r="J13" s="38">
        <v>2.19</v>
      </c>
      <c r="K13" s="38">
        <v>0</v>
      </c>
      <c r="L13" s="38">
        <v>0.31</v>
      </c>
      <c r="M13" s="38">
        <v>5</v>
      </c>
      <c r="N13" s="38">
        <v>0</v>
      </c>
      <c r="O13" s="38">
        <v>5</v>
      </c>
      <c r="P13" s="38">
        <v>8.7159999999999993</v>
      </c>
      <c r="Q13" s="38">
        <v>22.792000000000002</v>
      </c>
      <c r="R13" s="38">
        <v>11.452</v>
      </c>
      <c r="S13" s="38">
        <v>16.138999999999999</v>
      </c>
      <c r="T13" s="38">
        <v>2.1233</v>
      </c>
      <c r="U13" s="38">
        <v>2.1242000000000001</v>
      </c>
      <c r="V13" s="38">
        <v>2.1233</v>
      </c>
      <c r="W13" s="38">
        <v>0.90329999999999999</v>
      </c>
      <c r="X13" s="38">
        <v>0</v>
      </c>
      <c r="Y13" s="50">
        <v>1.1718999999999999</v>
      </c>
      <c r="Z13" s="48">
        <v>3</v>
      </c>
    </row>
    <row r="14" spans="1:26" x14ac:dyDescent="0.25">
      <c r="A14" s="50">
        <v>21</v>
      </c>
      <c r="B14" s="50">
        <v>202155</v>
      </c>
      <c r="C14" s="50" t="s">
        <v>49</v>
      </c>
      <c r="D14" s="38">
        <v>1.66</v>
      </c>
      <c r="E14" s="38">
        <v>0.755</v>
      </c>
      <c r="F14" s="38">
        <v>0.755</v>
      </c>
      <c r="G14" s="38">
        <v>1</v>
      </c>
      <c r="H14" s="38">
        <v>0</v>
      </c>
      <c r="I14" s="38">
        <v>0</v>
      </c>
      <c r="J14" s="38">
        <v>2.19</v>
      </c>
      <c r="K14" s="38">
        <v>0</v>
      </c>
      <c r="L14" s="38">
        <v>0.31</v>
      </c>
      <c r="M14" s="38">
        <v>5</v>
      </c>
      <c r="N14" s="38">
        <v>0</v>
      </c>
      <c r="O14" s="38">
        <v>5</v>
      </c>
      <c r="P14" s="38">
        <v>8.6479999999999997</v>
      </c>
      <c r="Q14" s="38">
        <v>21.617000000000001</v>
      </c>
      <c r="R14" s="38">
        <v>10.081</v>
      </c>
      <c r="S14" s="38">
        <v>16.547000000000001</v>
      </c>
      <c r="T14" s="38">
        <v>2.2149999999999999</v>
      </c>
      <c r="U14" s="38">
        <v>2.1421000000000001</v>
      </c>
      <c r="V14" s="38">
        <v>2.1421000000000001</v>
      </c>
      <c r="W14" s="38">
        <v>0.90990000000000004</v>
      </c>
      <c r="X14" s="38">
        <v>0</v>
      </c>
      <c r="Y14" s="50">
        <v>1.25</v>
      </c>
      <c r="Z14" s="49">
        <v>1</v>
      </c>
    </row>
    <row r="15" spans="1:26" x14ac:dyDescent="0.25">
      <c r="A15" s="50">
        <v>22</v>
      </c>
      <c r="B15" s="50">
        <v>202156</v>
      </c>
      <c r="C15" s="50" t="s">
        <v>50</v>
      </c>
      <c r="D15" s="38">
        <v>1.66</v>
      </c>
      <c r="E15" s="38">
        <v>0.755</v>
      </c>
      <c r="F15" s="38">
        <v>0.755</v>
      </c>
      <c r="G15" s="38">
        <v>1</v>
      </c>
      <c r="H15" s="38">
        <v>0</v>
      </c>
      <c r="I15" s="38">
        <v>0</v>
      </c>
      <c r="J15" s="38">
        <v>2.19</v>
      </c>
      <c r="K15" s="38">
        <v>0</v>
      </c>
      <c r="L15" s="38">
        <v>0.31</v>
      </c>
      <c r="M15" s="38">
        <v>5</v>
      </c>
      <c r="N15" s="38">
        <v>0</v>
      </c>
      <c r="O15" s="38">
        <v>5</v>
      </c>
      <c r="P15" s="38">
        <v>8.6549999999999994</v>
      </c>
      <c r="Q15" s="38">
        <v>21.821999999999999</v>
      </c>
      <c r="R15" s="38">
        <v>10.26</v>
      </c>
      <c r="S15" s="38">
        <v>16.640999999999998</v>
      </c>
      <c r="T15" s="38">
        <v>2.2347000000000001</v>
      </c>
      <c r="U15" s="38">
        <v>2.1497999999999999</v>
      </c>
      <c r="V15" s="38">
        <v>2.1497999999999999</v>
      </c>
      <c r="W15" s="38">
        <v>0.91759999999999997</v>
      </c>
      <c r="X15" s="38">
        <v>0</v>
      </c>
      <c r="Y15" s="50">
        <v>1.2304999999999999</v>
      </c>
      <c r="Z15" s="49">
        <v>1</v>
      </c>
    </row>
    <row r="16" spans="1:26" x14ac:dyDescent="0.25">
      <c r="A16" s="50">
        <v>26</v>
      </c>
      <c r="B16" s="50">
        <v>202860</v>
      </c>
      <c r="C16" s="50" t="s">
        <v>54</v>
      </c>
      <c r="D16" s="38">
        <v>2.16</v>
      </c>
      <c r="E16" s="38">
        <v>0.79</v>
      </c>
      <c r="F16" s="38">
        <v>0.79</v>
      </c>
      <c r="G16" s="38">
        <v>1</v>
      </c>
      <c r="H16" s="38">
        <v>0</v>
      </c>
      <c r="I16" s="38">
        <v>0</v>
      </c>
      <c r="J16" s="38">
        <v>2.19</v>
      </c>
      <c r="K16" s="38">
        <v>0</v>
      </c>
      <c r="L16" s="38">
        <v>0.31</v>
      </c>
      <c r="M16" s="38">
        <v>5</v>
      </c>
      <c r="N16" s="38">
        <v>0</v>
      </c>
      <c r="O16" s="38">
        <v>5</v>
      </c>
      <c r="P16" s="38">
        <v>8.6159999999999997</v>
      </c>
      <c r="Q16" s="38">
        <v>22.074999999999999</v>
      </c>
      <c r="R16" s="38">
        <v>10.481</v>
      </c>
      <c r="S16" s="38">
        <v>16.047000000000001</v>
      </c>
      <c r="T16" s="38">
        <v>2.1863000000000001</v>
      </c>
      <c r="U16" s="38">
        <v>2.1374</v>
      </c>
      <c r="V16" s="38">
        <v>2.1374</v>
      </c>
      <c r="W16" s="38">
        <v>0.9194</v>
      </c>
      <c r="X16" s="38">
        <v>0</v>
      </c>
      <c r="Y16" s="50">
        <v>1.3476999999999999</v>
      </c>
      <c r="Z16" s="49">
        <v>2</v>
      </c>
    </row>
    <row r="17" spans="1:26" x14ac:dyDescent="0.25">
      <c r="A17" s="50">
        <v>27</v>
      </c>
      <c r="B17" s="50">
        <v>203038</v>
      </c>
      <c r="C17" s="50" t="s">
        <v>45</v>
      </c>
      <c r="D17" s="38">
        <v>1.54</v>
      </c>
      <c r="E17" s="38">
        <v>0.745</v>
      </c>
      <c r="F17" s="38">
        <v>0.745</v>
      </c>
      <c r="G17" s="38">
        <v>1</v>
      </c>
      <c r="H17" s="38">
        <v>0</v>
      </c>
      <c r="I17" s="38">
        <v>0</v>
      </c>
      <c r="J17" s="38">
        <v>2.19</v>
      </c>
      <c r="K17" s="38">
        <v>0</v>
      </c>
      <c r="L17" s="38">
        <v>0.31</v>
      </c>
      <c r="M17" s="38">
        <v>5</v>
      </c>
      <c r="N17" s="38">
        <v>0</v>
      </c>
      <c r="O17" s="38">
        <v>5</v>
      </c>
      <c r="P17" s="38">
        <v>8.4849999999999994</v>
      </c>
      <c r="Q17" s="38">
        <v>21.798999999999999</v>
      </c>
      <c r="R17" s="38">
        <v>9.8049999999999997</v>
      </c>
      <c r="S17" s="38">
        <v>15.957000000000001</v>
      </c>
      <c r="T17" s="38">
        <v>2.1951000000000001</v>
      </c>
      <c r="U17" s="38">
        <v>2.1110000000000002</v>
      </c>
      <c r="V17" s="38">
        <v>2.1110000000000002</v>
      </c>
      <c r="W17" s="38">
        <v>0.89359999999999995</v>
      </c>
      <c r="X17" s="38">
        <v>0</v>
      </c>
      <c r="Y17" s="50">
        <v>1.4551000000000001</v>
      </c>
      <c r="Z17" s="49">
        <v>2</v>
      </c>
    </row>
    <row r="18" spans="1:26" x14ac:dyDescent="0.25">
      <c r="A18" s="50">
        <v>28</v>
      </c>
      <c r="B18" s="50">
        <v>203039</v>
      </c>
      <c r="C18" s="50" t="s">
        <v>45</v>
      </c>
      <c r="D18" s="38">
        <v>1.54</v>
      </c>
      <c r="E18" s="38">
        <v>0.745</v>
      </c>
      <c r="F18" s="38">
        <v>0.745</v>
      </c>
      <c r="G18" s="38">
        <v>1</v>
      </c>
      <c r="H18" s="38">
        <v>0</v>
      </c>
      <c r="I18" s="38">
        <v>0</v>
      </c>
      <c r="J18" s="38">
        <v>2.19</v>
      </c>
      <c r="K18" s="38">
        <v>0</v>
      </c>
      <c r="L18" s="38">
        <v>0.31</v>
      </c>
      <c r="M18" s="38">
        <v>5</v>
      </c>
      <c r="N18" s="38">
        <v>0</v>
      </c>
      <c r="O18" s="38">
        <v>5</v>
      </c>
      <c r="P18" s="38">
        <v>8.4749999999999996</v>
      </c>
      <c r="Q18" s="38">
        <v>21.887</v>
      </c>
      <c r="R18" s="38">
        <v>9.8010000000000002</v>
      </c>
      <c r="S18" s="38">
        <v>16.091000000000001</v>
      </c>
      <c r="T18" s="38">
        <v>2.2109999999999999</v>
      </c>
      <c r="U18" s="38">
        <v>2.1166</v>
      </c>
      <c r="V18" s="38">
        <v>2.1166</v>
      </c>
      <c r="W18" s="38">
        <v>0.8992</v>
      </c>
      <c r="X18" s="38">
        <v>0</v>
      </c>
      <c r="Y18" s="50">
        <v>1.4355</v>
      </c>
      <c r="Z18" s="48">
        <v>2</v>
      </c>
    </row>
    <row r="19" spans="1:26" x14ac:dyDescent="0.25">
      <c r="A19" s="50">
        <v>29</v>
      </c>
      <c r="B19" s="50">
        <v>203040</v>
      </c>
      <c r="C19" s="50" t="s">
        <v>45</v>
      </c>
      <c r="D19" s="38">
        <v>1.54</v>
      </c>
      <c r="E19" s="38">
        <v>0.745</v>
      </c>
      <c r="F19" s="38">
        <v>0.745</v>
      </c>
      <c r="G19" s="38">
        <v>1</v>
      </c>
      <c r="H19" s="38">
        <v>0</v>
      </c>
      <c r="I19" s="38">
        <v>0</v>
      </c>
      <c r="J19" s="38">
        <v>2.19</v>
      </c>
      <c r="K19" s="38">
        <v>0</v>
      </c>
      <c r="L19" s="38">
        <v>0.31</v>
      </c>
      <c r="M19" s="38">
        <v>5</v>
      </c>
      <c r="N19" s="38">
        <v>0</v>
      </c>
      <c r="O19" s="38">
        <v>5</v>
      </c>
      <c r="P19" s="38">
        <v>8.4670000000000005</v>
      </c>
      <c r="Q19" s="38">
        <v>21.978000000000002</v>
      </c>
      <c r="R19" s="38">
        <v>9.7680000000000007</v>
      </c>
      <c r="S19" s="38">
        <v>16.478999999999999</v>
      </c>
      <c r="T19" s="38">
        <v>2.2393999999999998</v>
      </c>
      <c r="U19" s="38">
        <v>2.1267</v>
      </c>
      <c r="V19" s="38">
        <v>2.1267</v>
      </c>
      <c r="W19" s="38">
        <v>0.9093</v>
      </c>
      <c r="X19" s="38">
        <v>0</v>
      </c>
      <c r="Y19" s="50">
        <v>1.377</v>
      </c>
      <c r="Z19" s="49">
        <v>1</v>
      </c>
    </row>
    <row r="20" spans="1:26" x14ac:dyDescent="0.25">
      <c r="A20" s="50">
        <v>30</v>
      </c>
      <c r="B20" s="50">
        <v>203041</v>
      </c>
      <c r="C20" s="50" t="s">
        <v>45</v>
      </c>
      <c r="D20" s="38">
        <v>1.54</v>
      </c>
      <c r="E20" s="38">
        <v>0.745</v>
      </c>
      <c r="F20" s="38">
        <v>0.745</v>
      </c>
      <c r="G20" s="38">
        <v>1</v>
      </c>
      <c r="H20" s="38">
        <v>0</v>
      </c>
      <c r="I20" s="38">
        <v>0</v>
      </c>
      <c r="J20" s="38">
        <v>2.19</v>
      </c>
      <c r="K20" s="38">
        <v>0</v>
      </c>
      <c r="L20" s="38">
        <v>0.31</v>
      </c>
      <c r="M20" s="38">
        <v>5</v>
      </c>
      <c r="N20" s="38">
        <v>0</v>
      </c>
      <c r="O20" s="38">
        <v>5</v>
      </c>
      <c r="P20" s="38">
        <v>8.4589999999999996</v>
      </c>
      <c r="Q20" s="38">
        <v>22.067</v>
      </c>
      <c r="R20" s="38">
        <v>9.6329999999999991</v>
      </c>
      <c r="S20" s="38">
        <v>16.765000000000001</v>
      </c>
      <c r="T20" s="38">
        <v>2.2677999999999998</v>
      </c>
      <c r="U20" s="38">
        <v>2.1408999999999998</v>
      </c>
      <c r="V20" s="38">
        <v>2.1408999999999998</v>
      </c>
      <c r="W20" s="38">
        <v>0.9234</v>
      </c>
      <c r="X20" s="38">
        <v>0</v>
      </c>
      <c r="Y20" s="50">
        <v>1.2988</v>
      </c>
      <c r="Z20" s="49">
        <v>1</v>
      </c>
    </row>
    <row r="21" spans="1:26" x14ac:dyDescent="0.25">
      <c r="A21" s="50">
        <v>31</v>
      </c>
      <c r="B21" s="50">
        <v>203042</v>
      </c>
      <c r="C21" s="50" t="s">
        <v>45</v>
      </c>
      <c r="D21" s="38">
        <v>1.54</v>
      </c>
      <c r="E21" s="38">
        <v>0.745</v>
      </c>
      <c r="F21" s="38">
        <v>0.745</v>
      </c>
      <c r="G21" s="38">
        <v>1</v>
      </c>
      <c r="H21" s="38">
        <v>0</v>
      </c>
      <c r="I21" s="38">
        <v>0</v>
      </c>
      <c r="J21" s="38">
        <v>2.19</v>
      </c>
      <c r="K21" s="38">
        <v>0</v>
      </c>
      <c r="L21" s="38">
        <v>0.31</v>
      </c>
      <c r="M21" s="38">
        <v>5</v>
      </c>
      <c r="N21" s="38">
        <v>0</v>
      </c>
      <c r="O21" s="38">
        <v>5</v>
      </c>
      <c r="P21" s="38">
        <v>8.4559999999999995</v>
      </c>
      <c r="Q21" s="38">
        <v>22.151</v>
      </c>
      <c r="R21" s="38">
        <v>9.6280000000000001</v>
      </c>
      <c r="S21" s="38">
        <v>17.114999999999998</v>
      </c>
      <c r="T21" s="38">
        <v>2.2955000000000001</v>
      </c>
      <c r="U21" s="38">
        <v>2.149</v>
      </c>
      <c r="V21" s="38">
        <v>2.149</v>
      </c>
      <c r="W21" s="38">
        <v>0.93159999999999998</v>
      </c>
      <c r="X21" s="38">
        <v>0</v>
      </c>
      <c r="Y21" s="50">
        <v>1.2598</v>
      </c>
      <c r="Z21" s="49">
        <v>1</v>
      </c>
    </row>
    <row r="22" spans="1:26" x14ac:dyDescent="0.25">
      <c r="A22" s="50">
        <v>40</v>
      </c>
      <c r="B22" s="50">
        <v>248140</v>
      </c>
      <c r="C22" s="50" t="s">
        <v>63</v>
      </c>
      <c r="D22" s="38">
        <v>1.63</v>
      </c>
      <c r="E22" s="38">
        <v>0.78</v>
      </c>
      <c r="F22" s="38">
        <v>0.78</v>
      </c>
      <c r="G22" s="38">
        <v>1</v>
      </c>
      <c r="H22" s="38">
        <v>0</v>
      </c>
      <c r="I22" s="38">
        <v>0</v>
      </c>
      <c r="J22" s="38">
        <v>2.19</v>
      </c>
      <c r="K22" s="38">
        <v>0</v>
      </c>
      <c r="L22" s="38">
        <v>0.31</v>
      </c>
      <c r="M22" s="38">
        <v>5</v>
      </c>
      <c r="N22" s="38">
        <v>0</v>
      </c>
      <c r="O22" s="38">
        <v>5</v>
      </c>
      <c r="P22" s="38">
        <v>8.7289999999999992</v>
      </c>
      <c r="Q22" s="38">
        <v>21.803999999999998</v>
      </c>
      <c r="R22" s="38">
        <v>10.553000000000001</v>
      </c>
      <c r="S22" s="38">
        <v>16.835000000000001</v>
      </c>
      <c r="T22" s="38">
        <v>2.2183000000000002</v>
      </c>
      <c r="U22" s="38">
        <v>2.1526000000000001</v>
      </c>
      <c r="V22" s="38">
        <v>2.1526000000000001</v>
      </c>
      <c r="W22" s="38">
        <v>0.9204</v>
      </c>
      <c r="X22" s="38">
        <v>0</v>
      </c>
      <c r="Y22" s="50">
        <v>1.2012</v>
      </c>
      <c r="Z22" s="49">
        <v>1</v>
      </c>
    </row>
    <row r="23" spans="1:26" x14ac:dyDescent="0.25">
      <c r="A23" s="50">
        <v>41</v>
      </c>
      <c r="B23" s="50">
        <v>253083</v>
      </c>
      <c r="C23" s="50" t="s">
        <v>64</v>
      </c>
      <c r="D23" s="38">
        <v>1.5489999999999999</v>
      </c>
      <c r="E23" s="38">
        <v>0.77800000000000002</v>
      </c>
      <c r="F23" s="38">
        <v>0.77800000000000002</v>
      </c>
      <c r="G23" s="38">
        <v>1</v>
      </c>
      <c r="H23" s="38">
        <v>0</v>
      </c>
      <c r="I23" s="38">
        <v>0</v>
      </c>
      <c r="J23" s="38">
        <v>2.19</v>
      </c>
      <c r="K23" s="38">
        <v>0</v>
      </c>
      <c r="L23" s="38">
        <v>0.31</v>
      </c>
      <c r="M23" s="38">
        <v>5</v>
      </c>
      <c r="N23" s="38">
        <v>0</v>
      </c>
      <c r="O23" s="38">
        <v>5</v>
      </c>
      <c r="P23" s="38">
        <v>8.8249999999999993</v>
      </c>
      <c r="Q23" s="38">
        <v>21.707999999999998</v>
      </c>
      <c r="R23" s="38">
        <v>11.769</v>
      </c>
      <c r="S23" s="38">
        <v>16.635999999999999</v>
      </c>
      <c r="T23" s="38">
        <v>2.1471</v>
      </c>
      <c r="U23" s="38">
        <v>2.1907999999999999</v>
      </c>
      <c r="V23" s="38">
        <v>2.1471</v>
      </c>
      <c r="W23" s="38">
        <v>0.90710000000000002</v>
      </c>
      <c r="X23" s="38">
        <v>0</v>
      </c>
      <c r="Y23" s="50">
        <v>1.1914</v>
      </c>
      <c r="Z23" s="49">
        <v>4</v>
      </c>
    </row>
    <row r="24" spans="1:26" x14ac:dyDescent="0.25">
      <c r="A24" s="50">
        <v>42</v>
      </c>
      <c r="B24" s="50">
        <v>260210</v>
      </c>
      <c r="C24" s="50" t="s">
        <v>65</v>
      </c>
      <c r="D24" s="38">
        <v>1.83</v>
      </c>
      <c r="E24" s="38">
        <v>0.75</v>
      </c>
      <c r="F24" s="38">
        <v>0.75</v>
      </c>
      <c r="G24" s="38">
        <v>1</v>
      </c>
      <c r="H24" s="38">
        <v>0</v>
      </c>
      <c r="I24" s="38">
        <v>0</v>
      </c>
      <c r="J24" s="38">
        <v>2.19</v>
      </c>
      <c r="K24" s="38">
        <v>0</v>
      </c>
      <c r="L24" s="38">
        <v>0.31</v>
      </c>
      <c r="M24" s="38">
        <v>5</v>
      </c>
      <c r="N24" s="38">
        <v>0</v>
      </c>
      <c r="O24" s="38">
        <v>5</v>
      </c>
      <c r="P24" s="38">
        <v>8.9540000000000006</v>
      </c>
      <c r="Q24" s="38">
        <v>21.28</v>
      </c>
      <c r="R24" s="38">
        <v>11.516999999999999</v>
      </c>
      <c r="S24" s="38">
        <v>16.009</v>
      </c>
      <c r="T24" s="38">
        <v>2.0939000000000001</v>
      </c>
      <c r="U24" s="38">
        <v>2.1392000000000002</v>
      </c>
      <c r="V24" s="38">
        <v>2.0939000000000001</v>
      </c>
      <c r="W24" s="38">
        <v>0.87390000000000001</v>
      </c>
      <c r="X24" s="38">
        <v>0</v>
      </c>
      <c r="Y24" s="50">
        <v>1.3573999999999999</v>
      </c>
      <c r="Z24" s="49">
        <v>4</v>
      </c>
    </row>
    <row r="25" spans="1:26" x14ac:dyDescent="0.25">
      <c r="A25" s="50">
        <v>43</v>
      </c>
      <c r="B25" s="50">
        <v>262812</v>
      </c>
      <c r="C25" s="50" t="s">
        <v>66</v>
      </c>
      <c r="D25" s="38">
        <v>1.77</v>
      </c>
      <c r="E25" s="38">
        <v>0.81</v>
      </c>
      <c r="F25" s="38">
        <v>0.75</v>
      </c>
      <c r="G25" s="38">
        <v>1</v>
      </c>
      <c r="H25" s="38">
        <v>0</v>
      </c>
      <c r="I25" s="38">
        <v>0</v>
      </c>
      <c r="J25" s="38">
        <v>2.19</v>
      </c>
      <c r="K25" s="38">
        <v>0</v>
      </c>
      <c r="L25" s="38">
        <v>0.31</v>
      </c>
      <c r="M25" s="38">
        <v>5</v>
      </c>
      <c r="N25" s="38">
        <v>0</v>
      </c>
      <c r="O25" s="38">
        <v>5</v>
      </c>
      <c r="P25" s="38">
        <v>8.8689999999999998</v>
      </c>
      <c r="Q25" s="38">
        <v>21.606999999999999</v>
      </c>
      <c r="R25" s="38">
        <v>11.275</v>
      </c>
      <c r="S25" s="38">
        <v>16.506</v>
      </c>
      <c r="T25" s="38">
        <v>2.1560000000000001</v>
      </c>
      <c r="U25" s="38">
        <v>2.1469999999999998</v>
      </c>
      <c r="V25" s="38">
        <v>2.1469999999999998</v>
      </c>
      <c r="W25" s="38">
        <v>0.92689999999999995</v>
      </c>
      <c r="X25" s="38">
        <v>0</v>
      </c>
      <c r="Y25" s="50">
        <v>1.2598</v>
      </c>
      <c r="Z25" s="49">
        <v>4</v>
      </c>
    </row>
    <row r="26" spans="1:26" x14ac:dyDescent="0.25">
      <c r="A26" s="50">
        <v>44</v>
      </c>
      <c r="B26" s="50">
        <v>290797</v>
      </c>
      <c r="C26" s="50" t="s">
        <v>45</v>
      </c>
      <c r="D26" s="38">
        <v>1.54</v>
      </c>
      <c r="E26" s="38">
        <v>0.745</v>
      </c>
      <c r="F26" s="38">
        <v>0.745</v>
      </c>
      <c r="G26" s="38">
        <v>1</v>
      </c>
      <c r="H26" s="38">
        <v>0</v>
      </c>
      <c r="I26" s="38">
        <v>0</v>
      </c>
      <c r="J26" s="38">
        <v>2.19</v>
      </c>
      <c r="K26" s="38">
        <v>0</v>
      </c>
      <c r="L26" s="38">
        <v>0.31</v>
      </c>
      <c r="M26" s="38">
        <v>5</v>
      </c>
      <c r="N26" s="38">
        <v>0</v>
      </c>
      <c r="O26" s="38">
        <v>5</v>
      </c>
      <c r="P26" s="38">
        <v>8.4629999999999992</v>
      </c>
      <c r="Q26" s="38">
        <v>21.934999999999999</v>
      </c>
      <c r="R26" s="38">
        <v>9.6370000000000005</v>
      </c>
      <c r="S26" s="38">
        <v>15.632</v>
      </c>
      <c r="T26" s="38">
        <v>2.2067999999999999</v>
      </c>
      <c r="U26" s="38">
        <v>2.1160000000000001</v>
      </c>
      <c r="V26" s="38">
        <v>2.1160000000000001</v>
      </c>
      <c r="W26" s="38">
        <v>0.89859999999999995</v>
      </c>
      <c r="X26" s="38">
        <v>0</v>
      </c>
      <c r="Y26" s="50">
        <v>1.4551000000000001</v>
      </c>
      <c r="Z26" s="49">
        <v>2</v>
      </c>
    </row>
    <row r="27" spans="1:26" x14ac:dyDescent="0.25">
      <c r="A27" s="50">
        <v>45</v>
      </c>
      <c r="B27" s="50">
        <v>290798</v>
      </c>
      <c r="C27" s="50" t="s">
        <v>67</v>
      </c>
      <c r="D27" s="38">
        <v>1.5469999999999999</v>
      </c>
      <c r="E27" s="38">
        <v>0.67500000000000004</v>
      </c>
      <c r="F27" s="38">
        <v>0.73799999999999999</v>
      </c>
      <c r="G27" s="38">
        <v>1</v>
      </c>
      <c r="H27" s="38">
        <v>0</v>
      </c>
      <c r="I27" s="38">
        <v>0</v>
      </c>
      <c r="J27" s="38">
        <v>2.19</v>
      </c>
      <c r="K27" s="38">
        <v>0</v>
      </c>
      <c r="L27" s="38">
        <v>0.31</v>
      </c>
      <c r="M27" s="38">
        <v>5</v>
      </c>
      <c r="N27" s="38">
        <v>0</v>
      </c>
      <c r="O27" s="38">
        <v>5</v>
      </c>
      <c r="P27" s="38">
        <v>8.4819999999999993</v>
      </c>
      <c r="Q27" s="38">
        <v>21.776</v>
      </c>
      <c r="R27" s="38">
        <v>9.5730000000000004</v>
      </c>
      <c r="S27" s="38">
        <v>15.089</v>
      </c>
      <c r="T27" s="38">
        <v>2.1728999999999998</v>
      </c>
      <c r="U27" s="38">
        <v>2.1071</v>
      </c>
      <c r="V27" s="38">
        <v>2.1071</v>
      </c>
      <c r="W27" s="38">
        <v>0.875</v>
      </c>
      <c r="X27" s="38">
        <v>0</v>
      </c>
      <c r="Y27" s="50">
        <v>1.4843999999999999</v>
      </c>
      <c r="Z27" s="49">
        <v>2</v>
      </c>
    </row>
    <row r="28" spans="1:26" x14ac:dyDescent="0.25">
      <c r="A28" s="50">
        <v>46</v>
      </c>
      <c r="B28" s="50">
        <v>290799</v>
      </c>
      <c r="C28" s="50" t="s">
        <v>68</v>
      </c>
      <c r="D28" s="38">
        <v>1.554</v>
      </c>
      <c r="E28" s="38">
        <v>0.67500000000000004</v>
      </c>
      <c r="F28" s="38">
        <v>0.73099999999999998</v>
      </c>
      <c r="G28" s="38">
        <v>1</v>
      </c>
      <c r="H28" s="38">
        <v>0</v>
      </c>
      <c r="I28" s="38">
        <v>0</v>
      </c>
      <c r="J28" s="38">
        <v>2.19</v>
      </c>
      <c r="K28" s="38">
        <v>0</v>
      </c>
      <c r="L28" s="38">
        <v>0.31</v>
      </c>
      <c r="M28" s="38">
        <v>5</v>
      </c>
      <c r="N28" s="38">
        <v>0</v>
      </c>
      <c r="O28" s="38">
        <v>5</v>
      </c>
      <c r="P28" s="38">
        <v>8.4819999999999993</v>
      </c>
      <c r="Q28" s="38">
        <v>21.731999999999999</v>
      </c>
      <c r="R28" s="38">
        <v>9.5860000000000003</v>
      </c>
      <c r="S28" s="38">
        <v>15.206</v>
      </c>
      <c r="T28" s="38">
        <v>2.1671</v>
      </c>
      <c r="U28" s="38">
        <v>2.1013999999999999</v>
      </c>
      <c r="V28" s="38">
        <v>2.1013999999999999</v>
      </c>
      <c r="W28" s="38">
        <v>0.86929999999999996</v>
      </c>
      <c r="X28" s="38">
        <v>0</v>
      </c>
      <c r="Y28" s="50">
        <v>1.5039</v>
      </c>
      <c r="Z28" s="49">
        <v>2</v>
      </c>
    </row>
    <row r="29" spans="1:26" x14ac:dyDescent="0.25">
      <c r="A29" s="50">
        <v>47</v>
      </c>
      <c r="B29" s="50">
        <v>290800</v>
      </c>
      <c r="C29" s="50" t="s">
        <v>69</v>
      </c>
      <c r="D29" s="38">
        <v>1.5609999999999999</v>
      </c>
      <c r="E29" s="38">
        <v>0.67500000000000004</v>
      </c>
      <c r="F29" s="38">
        <v>0.72399999999999998</v>
      </c>
      <c r="G29" s="38">
        <v>1</v>
      </c>
      <c r="H29" s="38">
        <v>0</v>
      </c>
      <c r="I29" s="38">
        <v>0</v>
      </c>
      <c r="J29" s="38">
        <v>2.19</v>
      </c>
      <c r="K29" s="38">
        <v>0</v>
      </c>
      <c r="L29" s="38">
        <v>0.31</v>
      </c>
      <c r="M29" s="38">
        <v>5</v>
      </c>
      <c r="N29" s="38">
        <v>0</v>
      </c>
      <c r="O29" s="38">
        <v>5</v>
      </c>
      <c r="P29" s="38">
        <v>8.4819999999999993</v>
      </c>
      <c r="Q29" s="38">
        <v>21.669</v>
      </c>
      <c r="R29" s="38">
        <v>9.4009999999999998</v>
      </c>
      <c r="S29" s="38">
        <v>15.313000000000001</v>
      </c>
      <c r="T29" s="38">
        <v>2.1760000000000002</v>
      </c>
      <c r="U29" s="38">
        <v>2.1036999999999999</v>
      </c>
      <c r="V29" s="38">
        <v>2.1036999999999999</v>
      </c>
      <c r="W29" s="38">
        <v>0.87170000000000003</v>
      </c>
      <c r="X29" s="38">
        <v>0</v>
      </c>
      <c r="Y29" s="50">
        <v>1.4745999999999999</v>
      </c>
      <c r="Z29" s="49">
        <v>2</v>
      </c>
    </row>
    <row r="30" spans="1:26" x14ac:dyDescent="0.25">
      <c r="A30" s="50">
        <v>48</v>
      </c>
      <c r="B30" s="50">
        <v>290801</v>
      </c>
      <c r="C30" s="50" t="s">
        <v>70</v>
      </c>
      <c r="D30" s="38">
        <v>1.5680000000000001</v>
      </c>
      <c r="E30" s="38">
        <v>0.67500000000000004</v>
      </c>
      <c r="F30" s="38">
        <v>0.71699999999999997</v>
      </c>
      <c r="G30" s="38">
        <v>1</v>
      </c>
      <c r="H30" s="38">
        <v>0</v>
      </c>
      <c r="I30" s="38">
        <v>0</v>
      </c>
      <c r="J30" s="38">
        <v>2.19</v>
      </c>
      <c r="K30" s="38">
        <v>0</v>
      </c>
      <c r="L30" s="38">
        <v>0.31</v>
      </c>
      <c r="M30" s="38">
        <v>5</v>
      </c>
      <c r="N30" s="38">
        <v>0</v>
      </c>
      <c r="O30" s="38">
        <v>5</v>
      </c>
      <c r="P30" s="38">
        <v>8.4819999999999993</v>
      </c>
      <c r="Q30" s="38">
        <v>21.619</v>
      </c>
      <c r="R30" s="38">
        <v>9.3729999999999993</v>
      </c>
      <c r="S30" s="38">
        <v>15.275</v>
      </c>
      <c r="T30" s="38">
        <v>2.1720999999999999</v>
      </c>
      <c r="U30" s="38">
        <v>2.0962000000000001</v>
      </c>
      <c r="V30" s="38">
        <v>2.0962000000000001</v>
      </c>
      <c r="W30" s="38">
        <v>0.86419999999999997</v>
      </c>
      <c r="X30" s="38">
        <v>0</v>
      </c>
      <c r="Y30" s="50">
        <v>1.5137</v>
      </c>
      <c r="Z30" s="49">
        <v>2</v>
      </c>
    </row>
    <row r="31" spans="1:26" x14ac:dyDescent="0.25">
      <c r="A31" s="50">
        <v>49</v>
      </c>
      <c r="B31" s="50">
        <v>290802</v>
      </c>
      <c r="C31" s="50" t="s">
        <v>71</v>
      </c>
      <c r="D31" s="38">
        <v>1.571</v>
      </c>
      <c r="E31" s="38">
        <v>0.67500000000000004</v>
      </c>
      <c r="F31" s="38">
        <v>0.71399999999999997</v>
      </c>
      <c r="G31" s="38">
        <v>1</v>
      </c>
      <c r="H31" s="38">
        <v>0</v>
      </c>
      <c r="I31" s="38">
        <v>0</v>
      </c>
      <c r="J31" s="38">
        <v>2.19</v>
      </c>
      <c r="K31" s="38">
        <v>0</v>
      </c>
      <c r="L31" s="38">
        <v>0.31</v>
      </c>
      <c r="M31" s="38">
        <v>5</v>
      </c>
      <c r="N31" s="38">
        <v>0</v>
      </c>
      <c r="O31" s="38">
        <v>5</v>
      </c>
      <c r="P31" s="38">
        <v>8.4849999999999994</v>
      </c>
      <c r="Q31" s="38">
        <v>21.599</v>
      </c>
      <c r="R31" s="38">
        <v>9.282</v>
      </c>
      <c r="S31" s="38">
        <v>15.255000000000001</v>
      </c>
      <c r="T31" s="38">
        <v>2.1768999999999998</v>
      </c>
      <c r="U31" s="38">
        <v>2.1019000000000001</v>
      </c>
      <c r="V31" s="38">
        <v>2.1019000000000001</v>
      </c>
      <c r="W31" s="38">
        <v>0.86990000000000001</v>
      </c>
      <c r="X31" s="38">
        <v>0</v>
      </c>
      <c r="Y31" s="50">
        <v>1.4745999999999999</v>
      </c>
      <c r="Z31" s="49">
        <v>2</v>
      </c>
    </row>
    <row r="32" spans="1:26" x14ac:dyDescent="0.25">
      <c r="A32" s="50">
        <v>54</v>
      </c>
      <c r="B32" s="50">
        <v>421531</v>
      </c>
      <c r="C32" s="50" t="s">
        <v>74</v>
      </c>
      <c r="D32" s="38">
        <v>1.54</v>
      </c>
      <c r="E32" s="38">
        <v>0.745</v>
      </c>
      <c r="F32" s="38">
        <v>0.745</v>
      </c>
      <c r="G32" s="38">
        <v>1</v>
      </c>
      <c r="H32" s="38">
        <v>0</v>
      </c>
      <c r="I32" s="38">
        <v>0</v>
      </c>
      <c r="J32" s="38">
        <v>2.1800000000000002</v>
      </c>
      <c r="K32" s="38">
        <v>0</v>
      </c>
      <c r="L32" s="38">
        <v>0.47499999999999998</v>
      </c>
      <c r="M32" s="38">
        <v>5</v>
      </c>
      <c r="N32" s="38">
        <v>0</v>
      </c>
      <c r="O32" s="38">
        <v>5</v>
      </c>
      <c r="P32" s="38">
        <v>8.8059999999999992</v>
      </c>
      <c r="Q32" s="38">
        <v>22.241</v>
      </c>
      <c r="R32" s="38">
        <v>9.4339999999999993</v>
      </c>
      <c r="S32" s="38">
        <v>14.991</v>
      </c>
      <c r="T32" s="38">
        <v>2.1726999999999999</v>
      </c>
      <c r="U32" s="38">
        <v>2.1474000000000002</v>
      </c>
      <c r="V32" s="38">
        <v>2.1474000000000002</v>
      </c>
      <c r="W32" s="38">
        <v>0.93799999999999994</v>
      </c>
      <c r="X32" s="38">
        <v>0</v>
      </c>
      <c r="Y32" s="50">
        <v>1.3086</v>
      </c>
      <c r="Z32" s="49">
        <v>2</v>
      </c>
    </row>
    <row r="33" spans="1:26" x14ac:dyDescent="0.25">
      <c r="A33" s="50">
        <v>55</v>
      </c>
      <c r="B33" s="50">
        <v>423538</v>
      </c>
      <c r="C33" s="50" t="s">
        <v>75</v>
      </c>
      <c r="D33" s="38">
        <v>1.552</v>
      </c>
      <c r="E33" s="38">
        <v>0.86</v>
      </c>
      <c r="F33" s="38">
        <v>0.79700000000000004</v>
      </c>
      <c r="G33" s="38">
        <v>1</v>
      </c>
      <c r="H33" s="38">
        <v>0</v>
      </c>
      <c r="I33" s="38">
        <v>0</v>
      </c>
      <c r="J33" s="38">
        <v>2.19</v>
      </c>
      <c r="K33" s="38">
        <v>0</v>
      </c>
      <c r="L33" s="38">
        <v>0.31</v>
      </c>
      <c r="M33" s="38">
        <v>5</v>
      </c>
      <c r="N33" s="38">
        <v>0</v>
      </c>
      <c r="O33" s="38">
        <v>5</v>
      </c>
      <c r="P33" s="38">
        <v>8.84</v>
      </c>
      <c r="Q33" s="38">
        <v>21.468</v>
      </c>
      <c r="R33" s="38">
        <v>10.220000000000001</v>
      </c>
      <c r="S33" s="38">
        <v>16.763999999999999</v>
      </c>
      <c r="T33" s="38">
        <v>2.2027000000000001</v>
      </c>
      <c r="U33" s="38">
        <v>2.15</v>
      </c>
      <c r="V33" s="38">
        <v>2.15</v>
      </c>
      <c r="W33" s="38">
        <v>0.91520000000000001</v>
      </c>
      <c r="X33" s="38">
        <v>0</v>
      </c>
      <c r="Y33" s="50">
        <v>1.2012</v>
      </c>
      <c r="Z33" s="49">
        <v>1</v>
      </c>
    </row>
    <row r="34" spans="1:26" x14ac:dyDescent="0.25">
      <c r="A34" s="50">
        <v>67</v>
      </c>
      <c r="B34" s="50">
        <v>71326</v>
      </c>
      <c r="C34" s="50" t="s">
        <v>86</v>
      </c>
      <c r="D34" s="38">
        <v>1.6</v>
      </c>
      <c r="E34" s="38">
        <v>0.82</v>
      </c>
      <c r="F34" s="38">
        <v>0.82</v>
      </c>
      <c r="G34" s="38">
        <v>1</v>
      </c>
      <c r="H34" s="38">
        <v>0</v>
      </c>
      <c r="I34" s="38">
        <v>0</v>
      </c>
      <c r="J34" s="38">
        <v>2.19</v>
      </c>
      <c r="K34" s="38">
        <v>0</v>
      </c>
      <c r="L34" s="38">
        <v>0.31</v>
      </c>
      <c r="M34" s="38">
        <v>5</v>
      </c>
      <c r="N34" s="38">
        <v>0</v>
      </c>
      <c r="O34" s="38">
        <v>5</v>
      </c>
      <c r="P34" s="38">
        <v>8.7360000000000007</v>
      </c>
      <c r="Q34" s="38">
        <v>22.093</v>
      </c>
      <c r="R34" s="38">
        <v>10.781000000000001</v>
      </c>
      <c r="S34" s="38">
        <v>17.338999999999999</v>
      </c>
      <c r="T34" s="38">
        <v>2.2299000000000002</v>
      </c>
      <c r="U34" s="38">
        <v>2.1728999999999998</v>
      </c>
      <c r="V34" s="38">
        <v>2.1728999999999998</v>
      </c>
      <c r="W34" s="38">
        <v>0.95540000000000003</v>
      </c>
      <c r="X34" s="38">
        <v>0</v>
      </c>
      <c r="Y34" s="50">
        <v>1.1523000000000001</v>
      </c>
      <c r="Z34" s="49">
        <v>1</v>
      </c>
    </row>
    <row r="35" spans="1:26" x14ac:dyDescent="0.25">
      <c r="A35" s="50">
        <v>68</v>
      </c>
      <c r="B35" s="50">
        <v>72201</v>
      </c>
      <c r="C35" s="50" t="s">
        <v>87</v>
      </c>
      <c r="D35" s="38">
        <v>1.7370000000000001</v>
      </c>
      <c r="E35" s="38">
        <v>0.745</v>
      </c>
      <c r="F35" s="38">
        <v>0.78700000000000003</v>
      </c>
      <c r="G35" s="38">
        <v>1</v>
      </c>
      <c r="H35" s="38">
        <v>0</v>
      </c>
      <c r="I35" s="38">
        <v>0</v>
      </c>
      <c r="J35" s="38">
        <v>2.19</v>
      </c>
      <c r="K35" s="38">
        <v>0</v>
      </c>
      <c r="L35" s="38">
        <v>0.31</v>
      </c>
      <c r="M35" s="38">
        <v>5</v>
      </c>
      <c r="N35" s="38">
        <v>0</v>
      </c>
      <c r="O35" s="38">
        <v>5</v>
      </c>
      <c r="P35" s="38">
        <v>8.5299999999999994</v>
      </c>
      <c r="Q35" s="38">
        <v>22.105</v>
      </c>
      <c r="R35" s="38">
        <v>10.250999999999999</v>
      </c>
      <c r="S35" s="38">
        <v>15.845000000000001</v>
      </c>
      <c r="T35" s="38">
        <v>2.2132000000000001</v>
      </c>
      <c r="U35" s="38">
        <v>2.1164000000000001</v>
      </c>
      <c r="V35" s="38">
        <v>2.1164000000000001</v>
      </c>
      <c r="W35" s="38">
        <v>0.89900000000000002</v>
      </c>
      <c r="X35" s="38">
        <v>0</v>
      </c>
      <c r="Y35" s="50">
        <v>1.4745999999999999</v>
      </c>
      <c r="Z35" s="49">
        <v>2</v>
      </c>
    </row>
    <row r="36" spans="1:26" x14ac:dyDescent="0.25">
      <c r="A36" s="50">
        <v>69</v>
      </c>
      <c r="B36" s="50">
        <v>72217</v>
      </c>
      <c r="C36" s="50" t="s">
        <v>88</v>
      </c>
      <c r="D36" s="38">
        <v>1.96</v>
      </c>
      <c r="E36" s="38">
        <v>0.83</v>
      </c>
      <c r="F36" s="38">
        <v>0.83</v>
      </c>
      <c r="G36" s="38">
        <v>1</v>
      </c>
      <c r="H36" s="38">
        <v>0</v>
      </c>
      <c r="I36" s="38">
        <v>0</v>
      </c>
      <c r="J36" s="38">
        <v>2.19</v>
      </c>
      <c r="K36" s="38">
        <v>0</v>
      </c>
      <c r="L36" s="38">
        <v>0.31</v>
      </c>
      <c r="M36" s="38">
        <v>5</v>
      </c>
      <c r="N36" s="38">
        <v>0</v>
      </c>
      <c r="O36" s="38">
        <v>5</v>
      </c>
      <c r="P36" s="38">
        <v>8.57</v>
      </c>
      <c r="Q36" s="38">
        <v>22.617000000000001</v>
      </c>
      <c r="R36" s="38">
        <v>10.693</v>
      </c>
      <c r="S36" s="38">
        <v>16.922999999999998</v>
      </c>
      <c r="T36" s="38">
        <v>2.2892000000000001</v>
      </c>
      <c r="U36" s="38">
        <v>2.1633</v>
      </c>
      <c r="V36" s="38">
        <v>2.1633</v>
      </c>
      <c r="W36" s="38">
        <v>0.94589999999999996</v>
      </c>
      <c r="X36" s="38">
        <v>0</v>
      </c>
      <c r="Y36" s="50">
        <v>1.2695000000000001</v>
      </c>
      <c r="Z36" s="49">
        <v>1</v>
      </c>
    </row>
    <row r="37" spans="1:26" x14ac:dyDescent="0.25">
      <c r="A37" s="50">
        <v>76</v>
      </c>
      <c r="B37" s="50">
        <v>89991</v>
      </c>
      <c r="C37" s="50" t="s">
        <v>93</v>
      </c>
      <c r="D37" s="38">
        <v>1.83</v>
      </c>
      <c r="E37" s="38">
        <v>0.73499999999999999</v>
      </c>
      <c r="F37" s="38">
        <v>0.73499999999999999</v>
      </c>
      <c r="G37" s="38">
        <v>1</v>
      </c>
      <c r="H37" s="38">
        <v>0</v>
      </c>
      <c r="I37" s="38">
        <v>0</v>
      </c>
      <c r="J37" s="38">
        <v>2.19</v>
      </c>
      <c r="K37" s="38">
        <v>0</v>
      </c>
      <c r="L37" s="38">
        <v>0.31</v>
      </c>
      <c r="M37" s="38">
        <v>5</v>
      </c>
      <c r="N37" s="38">
        <v>0</v>
      </c>
      <c r="O37" s="38">
        <v>5</v>
      </c>
      <c r="P37" s="38">
        <v>8.7270000000000003</v>
      </c>
      <c r="Q37" s="38">
        <v>21.808</v>
      </c>
      <c r="R37" s="38">
        <v>10.590999999999999</v>
      </c>
      <c r="S37" s="38">
        <v>16.734999999999999</v>
      </c>
      <c r="T37" s="38">
        <v>2.2149000000000001</v>
      </c>
      <c r="U37" s="38">
        <v>2.1570999999999998</v>
      </c>
      <c r="V37" s="38">
        <v>2.1570999999999998</v>
      </c>
      <c r="W37" s="38">
        <v>0.92479999999999996</v>
      </c>
      <c r="X37" s="38">
        <v>0</v>
      </c>
      <c r="Y37" s="50">
        <v>1.2109000000000001</v>
      </c>
      <c r="Z37" s="49">
        <v>1</v>
      </c>
    </row>
    <row r="38" spans="1:26" x14ac:dyDescent="0.25">
      <c r="A38" s="50">
        <v>80</v>
      </c>
      <c r="B38" s="50">
        <v>98158</v>
      </c>
      <c r="C38" s="50" t="s">
        <v>96</v>
      </c>
      <c r="D38" s="38">
        <v>1.679</v>
      </c>
      <c r="E38" s="38">
        <v>0.745</v>
      </c>
      <c r="F38" s="38">
        <v>0.74</v>
      </c>
      <c r="G38" s="38">
        <v>1</v>
      </c>
      <c r="H38" s="38">
        <v>0</v>
      </c>
      <c r="I38" s="38">
        <v>0</v>
      </c>
      <c r="J38" s="38">
        <v>2.19</v>
      </c>
      <c r="K38" s="38">
        <v>0</v>
      </c>
      <c r="L38" s="38">
        <v>0.31</v>
      </c>
      <c r="M38" s="38">
        <v>5</v>
      </c>
      <c r="N38" s="38">
        <v>0</v>
      </c>
      <c r="O38" s="38">
        <v>5</v>
      </c>
      <c r="P38" s="38">
        <v>8.6029999999999998</v>
      </c>
      <c r="Q38" s="38">
        <v>21.713000000000001</v>
      </c>
      <c r="R38" s="38">
        <v>10.018000000000001</v>
      </c>
      <c r="S38" s="38">
        <v>15.798</v>
      </c>
      <c r="T38" s="38">
        <v>2.1810999999999998</v>
      </c>
      <c r="U38" s="38">
        <v>2.13</v>
      </c>
      <c r="V38" s="38">
        <v>2.13</v>
      </c>
      <c r="W38" s="38">
        <v>0.8972</v>
      </c>
      <c r="X38" s="38">
        <v>0</v>
      </c>
      <c r="Y38" s="50">
        <v>1.3573999999999999</v>
      </c>
      <c r="Z38" s="49">
        <v>2</v>
      </c>
    </row>
    <row r="39" spans="1:26" x14ac:dyDescent="0.25">
      <c r="A39" s="50">
        <v>81</v>
      </c>
      <c r="B39" s="50">
        <v>98159</v>
      </c>
      <c r="C39" s="50" t="s">
        <v>97</v>
      </c>
      <c r="D39" s="38">
        <v>1.599</v>
      </c>
      <c r="E39" s="38">
        <v>0.745</v>
      </c>
      <c r="F39" s="38">
        <v>0.75</v>
      </c>
      <c r="G39" s="38">
        <v>1</v>
      </c>
      <c r="H39" s="38">
        <v>0</v>
      </c>
      <c r="I39" s="38">
        <v>0</v>
      </c>
      <c r="J39" s="38">
        <v>2.19</v>
      </c>
      <c r="K39" s="38">
        <v>0</v>
      </c>
      <c r="L39" s="38">
        <v>0.31</v>
      </c>
      <c r="M39" s="38">
        <v>5</v>
      </c>
      <c r="N39" s="38">
        <v>0</v>
      </c>
      <c r="O39" s="38">
        <v>5</v>
      </c>
      <c r="P39" s="38">
        <v>8.5630000000000006</v>
      </c>
      <c r="Q39" s="38">
        <v>21.684000000000001</v>
      </c>
      <c r="R39" s="38">
        <v>9.6920000000000002</v>
      </c>
      <c r="S39" s="38">
        <v>15.712</v>
      </c>
      <c r="T39" s="38">
        <v>2.1953</v>
      </c>
      <c r="U39" s="38">
        <v>2.1276999999999999</v>
      </c>
      <c r="V39" s="38">
        <v>2.1276999999999999</v>
      </c>
      <c r="W39" s="38">
        <v>0.89559999999999995</v>
      </c>
      <c r="X39" s="38">
        <v>0</v>
      </c>
      <c r="Y39" s="50">
        <v>1.3672</v>
      </c>
      <c r="Z39" s="49">
        <v>2</v>
      </c>
    </row>
    <row r="40" spans="1:26" x14ac:dyDescent="0.25">
      <c r="A40" s="50">
        <v>83</v>
      </c>
      <c r="B40" s="50">
        <v>230818</v>
      </c>
      <c r="C40" s="50" t="s">
        <v>99</v>
      </c>
      <c r="D40" s="38">
        <v>1.645</v>
      </c>
      <c r="E40" s="38">
        <v>0.78</v>
      </c>
      <c r="F40" s="38">
        <v>0.76800000000000002</v>
      </c>
      <c r="G40" s="38">
        <v>1</v>
      </c>
      <c r="H40" s="38">
        <v>0</v>
      </c>
      <c r="I40" s="38">
        <v>0</v>
      </c>
      <c r="J40" s="38">
        <v>2.19</v>
      </c>
      <c r="K40" s="38">
        <v>0</v>
      </c>
      <c r="L40" s="38">
        <v>0.31</v>
      </c>
      <c r="M40" s="38">
        <v>5</v>
      </c>
      <c r="N40" s="38">
        <v>0</v>
      </c>
      <c r="O40" s="38">
        <v>5</v>
      </c>
      <c r="P40" s="38">
        <v>8.69</v>
      </c>
      <c r="Q40" s="38">
        <v>21.728100000000001</v>
      </c>
      <c r="R40" s="38">
        <v>10.083</v>
      </c>
      <c r="S40" s="38">
        <v>16.388999999999999</v>
      </c>
      <c r="T40" s="38">
        <v>2.1229</v>
      </c>
      <c r="U40" s="38">
        <v>2.2023000000000001</v>
      </c>
      <c r="V40" s="38">
        <v>2.1229</v>
      </c>
      <c r="W40" s="38">
        <v>0.89080000000000004</v>
      </c>
      <c r="X40" s="38">
        <v>0</v>
      </c>
      <c r="Y40" s="50">
        <v>1.3281000000000001</v>
      </c>
      <c r="Z40" s="49">
        <v>1</v>
      </c>
    </row>
    <row r="41" spans="1:26" x14ac:dyDescent="0.25">
      <c r="D41" s="33">
        <f t="shared" ref="D41:Y41" si="0">AVERAGE(D3:D40)</f>
        <v>1.6468947368421052</v>
      </c>
      <c r="E41" s="40">
        <f t="shared" si="0"/>
        <v>0.75139473684210534</v>
      </c>
      <c r="F41" s="40">
        <f t="shared" si="0"/>
        <v>0.76244736842105243</v>
      </c>
      <c r="G41" s="40">
        <f t="shared" si="0"/>
        <v>1</v>
      </c>
      <c r="H41" s="40">
        <f t="shared" si="0"/>
        <v>0</v>
      </c>
      <c r="I41" s="40">
        <f t="shared" si="0"/>
        <v>0</v>
      </c>
      <c r="J41" s="33">
        <f t="shared" si="0"/>
        <v>2.1897368421052623</v>
      </c>
      <c r="K41" s="40">
        <f t="shared" si="0"/>
        <v>0</v>
      </c>
      <c r="L41" s="33">
        <f t="shared" si="0"/>
        <v>0.31434210526315792</v>
      </c>
      <c r="M41" s="33">
        <f t="shared" si="0"/>
        <v>5</v>
      </c>
      <c r="N41" s="40">
        <f t="shared" si="0"/>
        <v>0</v>
      </c>
      <c r="O41" s="33">
        <f t="shared" si="0"/>
        <v>5</v>
      </c>
      <c r="P41" s="33">
        <f t="shared" si="0"/>
        <v>8.6212894736842074</v>
      </c>
      <c r="Q41" s="33">
        <f t="shared" si="0"/>
        <v>21.870897368421044</v>
      </c>
      <c r="R41" s="33">
        <f t="shared" si="0"/>
        <v>10.237894736842106</v>
      </c>
      <c r="S41" s="33">
        <f t="shared" si="0"/>
        <v>16.103052631578947</v>
      </c>
      <c r="T41" s="33">
        <f t="shared" si="0"/>
        <v>2.1906657894736843</v>
      </c>
      <c r="U41" s="33">
        <f t="shared" si="0"/>
        <v>2.1311394736842111</v>
      </c>
      <c r="V41" s="33">
        <f t="shared" si="0"/>
        <v>2.1264000000000003</v>
      </c>
      <c r="W41" s="33">
        <f t="shared" si="0"/>
        <v>0.90076842105263155</v>
      </c>
      <c r="X41" s="40">
        <f t="shared" si="0"/>
        <v>0</v>
      </c>
      <c r="Y41" s="33">
        <f t="shared" si="0"/>
        <v>1.3499710526315791</v>
      </c>
      <c r="Z41" s="49"/>
    </row>
    <row r="43" spans="1:26" x14ac:dyDescent="0.25">
      <c r="A43" s="61">
        <v>23</v>
      </c>
      <c r="B43" s="61">
        <v>202157</v>
      </c>
      <c r="C43" s="61" t="s">
        <v>51</v>
      </c>
      <c r="D43" s="38">
        <v>1.66</v>
      </c>
      <c r="E43" s="40">
        <v>0.755</v>
      </c>
      <c r="F43" s="40">
        <v>0.755</v>
      </c>
      <c r="G43" s="38">
        <v>1</v>
      </c>
      <c r="H43" s="51">
        <v>0</v>
      </c>
      <c r="I43" s="51">
        <v>0</v>
      </c>
      <c r="J43" s="38">
        <v>2.19</v>
      </c>
      <c r="K43" s="38">
        <v>0</v>
      </c>
      <c r="L43" s="38">
        <v>0.31</v>
      </c>
      <c r="M43" s="38">
        <v>5</v>
      </c>
      <c r="N43" s="51">
        <v>0</v>
      </c>
      <c r="O43" s="38">
        <v>5</v>
      </c>
      <c r="P43" s="38">
        <v>8.6549999999999994</v>
      </c>
      <c r="Q43" s="38">
        <v>21.821999999999999</v>
      </c>
      <c r="R43" s="38">
        <v>10.26</v>
      </c>
      <c r="S43" s="38">
        <v>16.640999999999998</v>
      </c>
      <c r="T43" s="38">
        <v>2.2347000000000001</v>
      </c>
      <c r="U43" s="38">
        <v>2.1497999999999999</v>
      </c>
      <c r="V43" s="38">
        <v>2.1497999999999999</v>
      </c>
      <c r="W43" s="38">
        <v>0.91759999999999997</v>
      </c>
      <c r="X43" s="51">
        <v>10.978</v>
      </c>
      <c r="Y43" s="62">
        <v>1.2206999999999999</v>
      </c>
      <c r="Z43" s="60">
        <v>2</v>
      </c>
    </row>
    <row r="44" spans="1:26" x14ac:dyDescent="0.25">
      <c r="A44" s="61">
        <v>51</v>
      </c>
      <c r="B44" s="61">
        <v>35770</v>
      </c>
      <c r="C44" s="61" t="s">
        <v>73</v>
      </c>
      <c r="D44" s="38">
        <v>2.3450000000000002</v>
      </c>
      <c r="E44" s="40">
        <v>0.83799999999999997</v>
      </c>
      <c r="F44" s="40">
        <v>0.77400000000000002</v>
      </c>
      <c r="G44" s="38">
        <v>1</v>
      </c>
      <c r="H44" s="51">
        <v>0</v>
      </c>
      <c r="I44" s="51">
        <v>0</v>
      </c>
      <c r="J44" s="38">
        <v>2.16</v>
      </c>
      <c r="K44" s="38">
        <v>0</v>
      </c>
      <c r="L44" s="38">
        <v>0.55000000000000004</v>
      </c>
      <c r="M44" s="38">
        <v>6</v>
      </c>
      <c r="N44" s="51">
        <v>0</v>
      </c>
      <c r="O44" s="38">
        <v>6</v>
      </c>
      <c r="P44" s="38">
        <v>9.1180000000000003</v>
      </c>
      <c r="Q44" s="38">
        <v>22.643000000000001</v>
      </c>
      <c r="R44" s="38">
        <v>9.6449999999999996</v>
      </c>
      <c r="S44" s="38">
        <v>16.274000000000001</v>
      </c>
      <c r="T44" s="38">
        <v>2.242</v>
      </c>
      <c r="U44" s="38">
        <v>2.2465999999999999</v>
      </c>
      <c r="V44" s="38">
        <v>2.242</v>
      </c>
      <c r="W44" s="38">
        <v>1.022</v>
      </c>
      <c r="X44" s="51">
        <v>0</v>
      </c>
      <c r="Y44" s="62">
        <v>1.2109000000000001</v>
      </c>
      <c r="Z44" s="60">
        <v>2</v>
      </c>
    </row>
    <row r="45" spans="1:26" x14ac:dyDescent="0.25">
      <c r="E45" s="33">
        <f>AVERAGE(E43:E44,E41)</f>
        <v>0.78146491228070181</v>
      </c>
      <c r="F45" s="33">
        <f>AVERAGE(F43:F44,F41)</f>
        <v>0.76381578947368423</v>
      </c>
      <c r="Y45" s="63">
        <f>AVERAGE(Y41,Y43:Y44)</f>
        <v>1.2605236842105263</v>
      </c>
    </row>
    <row r="46" spans="1:26" x14ac:dyDescent="0.25">
      <c r="F46" s="35"/>
    </row>
  </sheetData>
  <mergeCells count="5">
    <mergeCell ref="A1:A2"/>
    <mergeCell ref="B1:B2"/>
    <mergeCell ref="C1:C2"/>
    <mergeCell ref="Y1:Y2"/>
    <mergeCell ref="Z1:Z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85AA-FFEF-4E8F-BD01-8CE5D9C3DB8C}">
  <dimension ref="A1:AB65"/>
  <sheetViews>
    <sheetView topLeftCell="D1" zoomScale="55" zoomScaleNormal="55" workbookViewId="0">
      <selection activeCell="O68" sqref="A1:XFD1048576"/>
    </sheetView>
  </sheetViews>
  <sheetFormatPr defaultRowHeight="13.8" x14ac:dyDescent="0.25"/>
  <cols>
    <col min="1" max="1" width="5.5546875" bestFit="1" customWidth="1"/>
    <col min="2" max="2" width="10.109375" bestFit="1" customWidth="1"/>
    <col min="3" max="3" width="38.44140625" bestFit="1" customWidth="1"/>
    <col min="4" max="5" width="10.88671875" bestFit="1" customWidth="1"/>
    <col min="6" max="6" width="13.88671875" bestFit="1" customWidth="1"/>
    <col min="7" max="8" width="9.21875" bestFit="1" customWidth="1"/>
    <col min="9" max="9" width="7.6640625" bestFit="1" customWidth="1"/>
    <col min="10" max="11" width="10.44140625" bestFit="1" customWidth="1"/>
    <col min="12" max="12" width="13.5546875" bestFit="1" customWidth="1"/>
    <col min="13" max="14" width="11.44140625" bestFit="1" customWidth="1"/>
    <col min="15" max="15" width="14.44140625" bestFit="1" customWidth="1"/>
    <col min="16" max="16" width="6.6640625" bestFit="1" customWidth="1"/>
    <col min="17" max="17" width="7.6640625" bestFit="1" customWidth="1"/>
    <col min="18" max="18" width="8.109375" bestFit="1" customWidth="1"/>
    <col min="19" max="19" width="11.109375" bestFit="1" customWidth="1"/>
    <col min="20" max="21" width="6.6640625" bestFit="1" customWidth="1"/>
    <col min="22" max="22" width="8.44140625" bestFit="1" customWidth="1"/>
    <col min="23" max="23" width="8.88671875" style="54" bestFit="1" customWidth="1"/>
    <col min="24" max="24" width="11.77734375" bestFit="1" customWidth="1"/>
    <col min="25" max="25" width="7.5546875" style="54" bestFit="1" customWidth="1"/>
    <col min="26" max="26" width="5.77734375" bestFit="1" customWidth="1"/>
  </cols>
  <sheetData>
    <row r="1" spans="1:26" x14ac:dyDescent="0.25">
      <c r="A1" s="72" t="s">
        <v>103</v>
      </c>
      <c r="B1" s="72" t="s">
        <v>104</v>
      </c>
      <c r="C1" s="72" t="s">
        <v>105</v>
      </c>
      <c r="D1" s="39">
        <v>8</v>
      </c>
      <c r="E1" s="39">
        <v>9</v>
      </c>
      <c r="F1" s="39">
        <v>11</v>
      </c>
      <c r="G1" s="39">
        <v>15</v>
      </c>
      <c r="H1" s="39">
        <v>16</v>
      </c>
      <c r="I1" s="39">
        <v>18</v>
      </c>
      <c r="J1" s="39">
        <v>19</v>
      </c>
      <c r="K1" s="39">
        <v>21</v>
      </c>
      <c r="L1" s="39">
        <v>22</v>
      </c>
      <c r="M1" s="39">
        <v>23</v>
      </c>
      <c r="N1" s="39">
        <v>24</v>
      </c>
      <c r="O1" s="39">
        <v>25</v>
      </c>
      <c r="P1" s="39">
        <v>26</v>
      </c>
      <c r="Q1" s="39">
        <v>27</v>
      </c>
      <c r="R1" s="39">
        <v>29</v>
      </c>
      <c r="S1" s="39">
        <v>31</v>
      </c>
      <c r="T1" s="39">
        <v>34</v>
      </c>
      <c r="U1" s="39">
        <v>35</v>
      </c>
      <c r="V1" s="39">
        <v>36</v>
      </c>
      <c r="W1" s="57">
        <v>37</v>
      </c>
      <c r="X1" s="39">
        <v>40</v>
      </c>
      <c r="Y1" s="73" t="s">
        <v>5</v>
      </c>
      <c r="Z1" s="72" t="s">
        <v>1</v>
      </c>
    </row>
    <row r="2" spans="1:26" x14ac:dyDescent="0.25">
      <c r="A2" s="72"/>
      <c r="B2" s="72"/>
      <c r="C2" s="72"/>
      <c r="D2" s="38" t="s">
        <v>11</v>
      </c>
      <c r="E2" s="38" t="s">
        <v>12</v>
      </c>
      <c r="F2" s="38" t="s">
        <v>13</v>
      </c>
      <c r="G2" s="38" t="s">
        <v>14</v>
      </c>
      <c r="H2" s="38" t="s">
        <v>15</v>
      </c>
      <c r="I2" s="38" t="s">
        <v>16</v>
      </c>
      <c r="J2" s="38" t="s">
        <v>17</v>
      </c>
      <c r="K2" s="38" t="s">
        <v>18</v>
      </c>
      <c r="L2" s="38" t="s">
        <v>19</v>
      </c>
      <c r="M2" s="38" t="s">
        <v>20</v>
      </c>
      <c r="N2" s="38" t="s">
        <v>21</v>
      </c>
      <c r="O2" s="38" t="s">
        <v>22</v>
      </c>
      <c r="P2" s="38" t="s">
        <v>23</v>
      </c>
      <c r="Q2" s="38" t="s">
        <v>24</v>
      </c>
      <c r="R2" s="38" t="s">
        <v>25</v>
      </c>
      <c r="S2" s="38" t="s">
        <v>26</v>
      </c>
      <c r="T2" s="38" t="s">
        <v>27</v>
      </c>
      <c r="U2" s="38" t="s">
        <v>28</v>
      </c>
      <c r="V2" s="38" t="s">
        <v>29</v>
      </c>
      <c r="W2" s="57" t="s">
        <v>30</v>
      </c>
      <c r="X2" s="38" t="s">
        <v>101</v>
      </c>
      <c r="Y2" s="73"/>
      <c r="Z2" s="72"/>
    </row>
    <row r="3" spans="1:26" x14ac:dyDescent="0.25">
      <c r="A3" s="56">
        <v>0</v>
      </c>
      <c r="B3" s="56">
        <v>108002</v>
      </c>
      <c r="C3" s="56" t="s">
        <v>31</v>
      </c>
      <c r="D3" s="38">
        <v>1.5820000000000001</v>
      </c>
      <c r="E3" s="51">
        <v>0.67500000000000004</v>
      </c>
      <c r="F3" s="51">
        <v>0.70099999999999996</v>
      </c>
      <c r="G3" s="51">
        <v>1</v>
      </c>
      <c r="H3" s="51">
        <v>0</v>
      </c>
      <c r="I3" s="51">
        <v>0</v>
      </c>
      <c r="J3" s="38">
        <v>2.19</v>
      </c>
      <c r="K3" s="51">
        <v>0</v>
      </c>
      <c r="L3" s="38">
        <v>0.31</v>
      </c>
      <c r="M3" s="38">
        <v>5</v>
      </c>
      <c r="N3" s="51">
        <v>0</v>
      </c>
      <c r="O3" s="38">
        <v>5</v>
      </c>
      <c r="P3" s="51">
        <v>8.4600000000000009</v>
      </c>
      <c r="Q3" s="38">
        <v>21.77</v>
      </c>
      <c r="R3" s="38">
        <v>9.84</v>
      </c>
      <c r="S3" s="51">
        <v>14.307</v>
      </c>
      <c r="T3" s="38">
        <v>2.1078999999999999</v>
      </c>
      <c r="U3" s="38">
        <v>2.0811999999999999</v>
      </c>
      <c r="V3" s="51">
        <v>2.0811999999999999</v>
      </c>
      <c r="W3" s="51">
        <v>0.86370000000000002</v>
      </c>
      <c r="X3" s="51">
        <v>0</v>
      </c>
      <c r="Y3" s="58">
        <v>1.6015999999999999</v>
      </c>
      <c r="Z3" s="55">
        <v>0</v>
      </c>
    </row>
    <row r="7" spans="1:26" x14ac:dyDescent="0.25">
      <c r="A7" s="72" t="s">
        <v>103</v>
      </c>
      <c r="B7" s="72" t="s">
        <v>104</v>
      </c>
      <c r="C7" s="72" t="s">
        <v>105</v>
      </c>
      <c r="D7" s="39">
        <v>8</v>
      </c>
      <c r="E7" s="39">
        <v>9</v>
      </c>
      <c r="F7" s="39">
        <v>11</v>
      </c>
      <c r="G7" s="39">
        <v>15</v>
      </c>
      <c r="H7" s="39">
        <v>16</v>
      </c>
      <c r="I7" s="39">
        <v>18</v>
      </c>
      <c r="J7" s="39">
        <v>19</v>
      </c>
      <c r="K7" s="39">
        <v>21</v>
      </c>
      <c r="L7" s="39">
        <v>22</v>
      </c>
      <c r="M7" s="39">
        <v>23</v>
      </c>
      <c r="N7" s="39">
        <v>24</v>
      </c>
      <c r="O7" s="39">
        <v>25</v>
      </c>
      <c r="P7" s="39">
        <v>26</v>
      </c>
      <c r="Q7" s="39">
        <v>27</v>
      </c>
      <c r="R7" s="39">
        <v>29</v>
      </c>
      <c r="S7" s="39">
        <v>31</v>
      </c>
      <c r="T7" s="39">
        <v>34</v>
      </c>
      <c r="U7" s="39">
        <v>35</v>
      </c>
      <c r="V7" s="39">
        <v>36</v>
      </c>
      <c r="W7" s="57">
        <v>37</v>
      </c>
      <c r="X7" s="39">
        <v>40</v>
      </c>
      <c r="Y7" s="73" t="s">
        <v>5</v>
      </c>
      <c r="Z7" s="72" t="s">
        <v>1</v>
      </c>
    </row>
    <row r="8" spans="1:26" x14ac:dyDescent="0.25">
      <c r="A8" s="72"/>
      <c r="B8" s="72"/>
      <c r="C8" s="72"/>
      <c r="D8" s="38" t="s">
        <v>11</v>
      </c>
      <c r="E8" s="38" t="s">
        <v>12</v>
      </c>
      <c r="F8" s="38" t="s">
        <v>13</v>
      </c>
      <c r="G8" s="38" t="s">
        <v>14</v>
      </c>
      <c r="H8" s="38" t="s">
        <v>15</v>
      </c>
      <c r="I8" s="38" t="s">
        <v>16</v>
      </c>
      <c r="J8" s="38" t="s">
        <v>17</v>
      </c>
      <c r="K8" s="38" t="s">
        <v>18</v>
      </c>
      <c r="L8" s="38" t="s">
        <v>19</v>
      </c>
      <c r="M8" s="38" t="s">
        <v>20</v>
      </c>
      <c r="N8" s="38" t="s">
        <v>21</v>
      </c>
      <c r="O8" s="38" t="s">
        <v>22</v>
      </c>
      <c r="P8" s="38" t="s">
        <v>23</v>
      </c>
      <c r="Q8" s="38" t="s">
        <v>24</v>
      </c>
      <c r="R8" s="38" t="s">
        <v>25</v>
      </c>
      <c r="S8" s="38" t="s">
        <v>26</v>
      </c>
      <c r="T8" s="38" t="s">
        <v>27</v>
      </c>
      <c r="U8" s="38" t="s">
        <v>28</v>
      </c>
      <c r="V8" s="38" t="s">
        <v>29</v>
      </c>
      <c r="W8" s="57" t="s">
        <v>30</v>
      </c>
      <c r="X8" s="38" t="s">
        <v>101</v>
      </c>
      <c r="Y8" s="73"/>
      <c r="Z8" s="72"/>
    </row>
    <row r="9" spans="1:26" x14ac:dyDescent="0.25">
      <c r="A9" s="56">
        <v>1</v>
      </c>
      <c r="B9" s="56">
        <v>109405</v>
      </c>
      <c r="C9" s="56" t="s">
        <v>32</v>
      </c>
      <c r="D9" s="38">
        <v>1.712</v>
      </c>
      <c r="E9" s="38">
        <v>0.755</v>
      </c>
      <c r="F9" s="38">
        <v>0.77600000000000002</v>
      </c>
      <c r="G9" s="38">
        <v>1</v>
      </c>
      <c r="H9" s="38">
        <v>0</v>
      </c>
      <c r="I9" s="38">
        <v>0</v>
      </c>
      <c r="J9" s="38">
        <v>2.19</v>
      </c>
      <c r="K9" s="38">
        <v>0</v>
      </c>
      <c r="L9" s="38">
        <v>0.31</v>
      </c>
      <c r="M9" s="38">
        <v>5</v>
      </c>
      <c r="N9" s="38">
        <v>0</v>
      </c>
      <c r="O9" s="38">
        <v>5</v>
      </c>
      <c r="P9" s="38">
        <v>8.7289999999999992</v>
      </c>
      <c r="Q9" s="38">
        <v>21.507999999999999</v>
      </c>
      <c r="R9" s="38">
        <v>10.571999999999999</v>
      </c>
      <c r="S9" s="38">
        <v>16.623999999999999</v>
      </c>
      <c r="T9" s="38">
        <v>2.1951999999999998</v>
      </c>
      <c r="U9" s="38">
        <v>2.1149</v>
      </c>
      <c r="V9" s="38">
        <v>2.1149</v>
      </c>
      <c r="W9" s="57">
        <v>0.87960000000000005</v>
      </c>
      <c r="X9" s="38">
        <v>0</v>
      </c>
      <c r="Y9" s="58">
        <v>1.3573999999999999</v>
      </c>
      <c r="Z9" s="55">
        <v>1</v>
      </c>
    </row>
    <row r="10" spans="1:26" x14ac:dyDescent="0.25">
      <c r="A10" s="56">
        <v>8</v>
      </c>
      <c r="B10" s="56">
        <v>157881</v>
      </c>
      <c r="C10" s="56" t="s">
        <v>32</v>
      </c>
      <c r="D10" s="38">
        <v>1.712</v>
      </c>
      <c r="E10" s="38">
        <v>0.755</v>
      </c>
      <c r="F10" s="38">
        <v>0.77600000000000002</v>
      </c>
      <c r="G10" s="38">
        <v>1</v>
      </c>
      <c r="H10" s="38">
        <v>0</v>
      </c>
      <c r="I10" s="38">
        <v>0</v>
      </c>
      <c r="J10" s="38">
        <v>2.19</v>
      </c>
      <c r="K10" s="38">
        <v>0</v>
      </c>
      <c r="L10" s="38">
        <v>0.31</v>
      </c>
      <c r="M10" s="38">
        <v>5</v>
      </c>
      <c r="N10" s="38">
        <v>0</v>
      </c>
      <c r="O10" s="38">
        <v>5</v>
      </c>
      <c r="P10" s="38">
        <v>8.7289999999999992</v>
      </c>
      <c r="Q10" s="38">
        <v>21.58</v>
      </c>
      <c r="R10" s="38">
        <v>10.573</v>
      </c>
      <c r="S10" s="38">
        <v>16.57</v>
      </c>
      <c r="T10" s="38">
        <v>2.1989000000000001</v>
      </c>
      <c r="U10" s="38">
        <v>2.1179000000000001</v>
      </c>
      <c r="V10" s="38">
        <v>2.1179000000000001</v>
      </c>
      <c r="W10" s="57">
        <v>0.88570000000000004</v>
      </c>
      <c r="X10" s="38">
        <v>0</v>
      </c>
      <c r="Y10" s="58">
        <v>1.3476999999999999</v>
      </c>
      <c r="Z10" s="55">
        <v>1</v>
      </c>
    </row>
    <row r="11" spans="1:26" x14ac:dyDescent="0.25">
      <c r="A11" s="56">
        <v>10</v>
      </c>
      <c r="B11" s="56">
        <v>169443</v>
      </c>
      <c r="C11" s="56" t="s">
        <v>38</v>
      </c>
      <c r="D11" s="38">
        <v>1.869</v>
      </c>
      <c r="E11" s="38">
        <v>0.73499999999999999</v>
      </c>
      <c r="F11" s="38">
        <v>0.78300000000000003</v>
      </c>
      <c r="G11" s="38">
        <v>1</v>
      </c>
      <c r="H11" s="38">
        <v>0</v>
      </c>
      <c r="I11" s="38">
        <v>0</v>
      </c>
      <c r="J11" s="38">
        <v>2.19</v>
      </c>
      <c r="K11" s="38">
        <v>0</v>
      </c>
      <c r="L11" s="38">
        <v>0.31</v>
      </c>
      <c r="M11" s="38">
        <v>5</v>
      </c>
      <c r="N11" s="38">
        <v>0</v>
      </c>
      <c r="O11" s="38">
        <v>5</v>
      </c>
      <c r="P11" s="38">
        <v>8.7349999999999994</v>
      </c>
      <c r="Q11" s="38">
        <v>21.643000000000001</v>
      </c>
      <c r="R11" s="38">
        <v>10.574</v>
      </c>
      <c r="S11" s="38">
        <v>16.238</v>
      </c>
      <c r="T11" s="38">
        <v>2.1726000000000001</v>
      </c>
      <c r="U11" s="38">
        <v>2.1355</v>
      </c>
      <c r="V11" s="38">
        <v>2.1355</v>
      </c>
      <c r="W11" s="57">
        <v>0.91769999999999996</v>
      </c>
      <c r="X11" s="38">
        <v>0</v>
      </c>
      <c r="Y11" s="58">
        <v>1.2988</v>
      </c>
      <c r="Z11" s="55">
        <v>1</v>
      </c>
    </row>
    <row r="12" spans="1:26" x14ac:dyDescent="0.25">
      <c r="A12" s="56">
        <v>13</v>
      </c>
      <c r="B12" s="56">
        <v>182793</v>
      </c>
      <c r="C12" s="56" t="s">
        <v>41</v>
      </c>
      <c r="D12" s="38">
        <v>1.66</v>
      </c>
      <c r="E12" s="38">
        <v>0.755</v>
      </c>
      <c r="F12" s="38">
        <v>0.755</v>
      </c>
      <c r="G12" s="38">
        <v>1</v>
      </c>
      <c r="H12" s="38">
        <v>0</v>
      </c>
      <c r="I12" s="38">
        <v>0</v>
      </c>
      <c r="J12" s="38">
        <v>2.19</v>
      </c>
      <c r="K12" s="38">
        <v>0</v>
      </c>
      <c r="L12" s="38">
        <v>0.31</v>
      </c>
      <c r="M12" s="38">
        <v>5</v>
      </c>
      <c r="N12" s="38">
        <v>0</v>
      </c>
      <c r="O12" s="38">
        <v>5</v>
      </c>
      <c r="P12" s="38">
        <v>8.6370000000000005</v>
      </c>
      <c r="Q12" s="38">
        <v>21.614999999999998</v>
      </c>
      <c r="R12" s="38">
        <v>10.891999999999999</v>
      </c>
      <c r="S12" s="38">
        <v>17.039000000000001</v>
      </c>
      <c r="T12" s="38">
        <v>2.2149999999999999</v>
      </c>
      <c r="U12" s="38">
        <v>2.0918000000000001</v>
      </c>
      <c r="V12" s="38">
        <v>2.0918000000000001</v>
      </c>
      <c r="W12" s="57">
        <v>0.85960000000000003</v>
      </c>
      <c r="X12" s="38">
        <v>0</v>
      </c>
      <c r="Y12" s="58">
        <v>1.5039</v>
      </c>
      <c r="Z12" s="55">
        <v>1</v>
      </c>
    </row>
    <row r="13" spans="1:26" x14ac:dyDescent="0.25">
      <c r="A13" s="56">
        <v>21</v>
      </c>
      <c r="B13" s="56">
        <v>202155</v>
      </c>
      <c r="C13" s="56" t="s">
        <v>49</v>
      </c>
      <c r="D13" s="38">
        <v>1.66</v>
      </c>
      <c r="E13" s="38">
        <v>0.755</v>
      </c>
      <c r="F13" s="38">
        <v>0.755</v>
      </c>
      <c r="G13" s="38">
        <v>1</v>
      </c>
      <c r="H13" s="38">
        <v>0</v>
      </c>
      <c r="I13" s="38">
        <v>0</v>
      </c>
      <c r="J13" s="38">
        <v>2.19</v>
      </c>
      <c r="K13" s="38">
        <v>0</v>
      </c>
      <c r="L13" s="38">
        <v>0.31</v>
      </c>
      <c r="M13" s="38">
        <v>5</v>
      </c>
      <c r="N13" s="38">
        <v>0</v>
      </c>
      <c r="O13" s="38">
        <v>5</v>
      </c>
      <c r="P13" s="38">
        <v>8.6479999999999997</v>
      </c>
      <c r="Q13" s="38">
        <v>21.617000000000001</v>
      </c>
      <c r="R13" s="38">
        <v>10.081</v>
      </c>
      <c r="S13" s="38">
        <v>16.547000000000001</v>
      </c>
      <c r="T13" s="38">
        <v>2.2149999999999999</v>
      </c>
      <c r="U13" s="38">
        <v>2.1421000000000001</v>
      </c>
      <c r="V13" s="38">
        <v>2.1421000000000001</v>
      </c>
      <c r="W13" s="57">
        <v>0.90990000000000004</v>
      </c>
      <c r="X13" s="38">
        <v>0</v>
      </c>
      <c r="Y13" s="58">
        <v>1.25</v>
      </c>
      <c r="Z13" s="55">
        <v>1</v>
      </c>
    </row>
    <row r="14" spans="1:26" x14ac:dyDescent="0.25">
      <c r="A14" s="56">
        <v>22</v>
      </c>
      <c r="B14" s="56">
        <v>202156</v>
      </c>
      <c r="C14" s="56" t="s">
        <v>50</v>
      </c>
      <c r="D14" s="38">
        <v>1.66</v>
      </c>
      <c r="E14" s="38">
        <v>0.755</v>
      </c>
      <c r="F14" s="38">
        <v>0.755</v>
      </c>
      <c r="G14" s="38">
        <v>1</v>
      </c>
      <c r="H14" s="38">
        <v>0</v>
      </c>
      <c r="I14" s="38">
        <v>0</v>
      </c>
      <c r="J14" s="38">
        <v>2.19</v>
      </c>
      <c r="K14" s="38">
        <v>0</v>
      </c>
      <c r="L14" s="38">
        <v>0.31</v>
      </c>
      <c r="M14" s="38">
        <v>5</v>
      </c>
      <c r="N14" s="38">
        <v>0</v>
      </c>
      <c r="O14" s="38">
        <v>5</v>
      </c>
      <c r="P14" s="38">
        <v>8.6549999999999994</v>
      </c>
      <c r="Q14" s="38">
        <v>21.821999999999999</v>
      </c>
      <c r="R14" s="38">
        <v>10.26</v>
      </c>
      <c r="S14" s="38">
        <v>16.640999999999998</v>
      </c>
      <c r="T14" s="38">
        <v>2.2347000000000001</v>
      </c>
      <c r="U14" s="38">
        <v>2.1497999999999999</v>
      </c>
      <c r="V14" s="38">
        <v>2.1497999999999999</v>
      </c>
      <c r="W14" s="57">
        <v>0.91759999999999997</v>
      </c>
      <c r="X14" s="38">
        <v>0</v>
      </c>
      <c r="Y14" s="58">
        <v>1.2304999999999999</v>
      </c>
      <c r="Z14" s="55">
        <v>1</v>
      </c>
    </row>
    <row r="15" spans="1:26" x14ac:dyDescent="0.25">
      <c r="A15" s="56">
        <v>29</v>
      </c>
      <c r="B15" s="56">
        <v>203040</v>
      </c>
      <c r="C15" s="56" t="s">
        <v>45</v>
      </c>
      <c r="D15" s="38">
        <v>1.54</v>
      </c>
      <c r="E15" s="38">
        <v>0.745</v>
      </c>
      <c r="F15" s="38">
        <v>0.745</v>
      </c>
      <c r="G15" s="38">
        <v>1</v>
      </c>
      <c r="H15" s="38">
        <v>0</v>
      </c>
      <c r="I15" s="38">
        <v>0</v>
      </c>
      <c r="J15" s="38">
        <v>2.19</v>
      </c>
      <c r="K15" s="38">
        <v>0</v>
      </c>
      <c r="L15" s="38">
        <v>0.31</v>
      </c>
      <c r="M15" s="38">
        <v>5</v>
      </c>
      <c r="N15" s="38">
        <v>0</v>
      </c>
      <c r="O15" s="38">
        <v>5</v>
      </c>
      <c r="P15" s="38">
        <v>8.4670000000000005</v>
      </c>
      <c r="Q15" s="38">
        <v>21.978000000000002</v>
      </c>
      <c r="R15" s="38">
        <v>9.7680000000000007</v>
      </c>
      <c r="S15" s="38">
        <v>16.478999999999999</v>
      </c>
      <c r="T15" s="38">
        <v>2.2393999999999998</v>
      </c>
      <c r="U15" s="38">
        <v>2.1267</v>
      </c>
      <c r="V15" s="38">
        <v>2.1267</v>
      </c>
      <c r="W15" s="57">
        <v>0.9093</v>
      </c>
      <c r="X15" s="38">
        <v>0</v>
      </c>
      <c r="Y15" s="58">
        <v>1.377</v>
      </c>
      <c r="Z15" s="55">
        <v>1</v>
      </c>
    </row>
    <row r="16" spans="1:26" x14ac:dyDescent="0.25">
      <c r="A16" s="56">
        <v>30</v>
      </c>
      <c r="B16" s="56">
        <v>203041</v>
      </c>
      <c r="C16" s="56" t="s">
        <v>45</v>
      </c>
      <c r="D16" s="38">
        <v>1.54</v>
      </c>
      <c r="E16" s="38">
        <v>0.745</v>
      </c>
      <c r="F16" s="38">
        <v>0.745</v>
      </c>
      <c r="G16" s="38">
        <v>1</v>
      </c>
      <c r="H16" s="38">
        <v>0</v>
      </c>
      <c r="I16" s="38">
        <v>0</v>
      </c>
      <c r="J16" s="38">
        <v>2.19</v>
      </c>
      <c r="K16" s="38">
        <v>0</v>
      </c>
      <c r="L16" s="38">
        <v>0.31</v>
      </c>
      <c r="M16" s="38">
        <v>5</v>
      </c>
      <c r="N16" s="38">
        <v>0</v>
      </c>
      <c r="O16" s="38">
        <v>5</v>
      </c>
      <c r="P16" s="38">
        <v>8.4589999999999996</v>
      </c>
      <c r="Q16" s="38">
        <v>22.067</v>
      </c>
      <c r="R16" s="38">
        <v>9.6329999999999991</v>
      </c>
      <c r="S16" s="38">
        <v>16.765000000000001</v>
      </c>
      <c r="T16" s="38">
        <v>2.2677999999999998</v>
      </c>
      <c r="U16" s="38">
        <v>2.1408999999999998</v>
      </c>
      <c r="V16" s="38">
        <v>2.1408999999999998</v>
      </c>
      <c r="W16" s="57">
        <v>0.9234</v>
      </c>
      <c r="X16" s="38">
        <v>0</v>
      </c>
      <c r="Y16" s="58">
        <v>1.2988</v>
      </c>
      <c r="Z16" s="55">
        <v>1</v>
      </c>
    </row>
    <row r="17" spans="1:28" x14ac:dyDescent="0.25">
      <c r="A17" s="56">
        <v>31</v>
      </c>
      <c r="B17" s="56">
        <v>203042</v>
      </c>
      <c r="C17" s="56" t="s">
        <v>45</v>
      </c>
      <c r="D17" s="38">
        <v>1.54</v>
      </c>
      <c r="E17" s="38">
        <v>0.745</v>
      </c>
      <c r="F17" s="38">
        <v>0.745</v>
      </c>
      <c r="G17" s="38">
        <v>1</v>
      </c>
      <c r="H17" s="38">
        <v>0</v>
      </c>
      <c r="I17" s="38">
        <v>0</v>
      </c>
      <c r="J17" s="38">
        <v>2.19</v>
      </c>
      <c r="K17" s="38">
        <v>0</v>
      </c>
      <c r="L17" s="38">
        <v>0.31</v>
      </c>
      <c r="M17" s="38">
        <v>5</v>
      </c>
      <c r="N17" s="38">
        <v>0</v>
      </c>
      <c r="O17" s="38">
        <v>5</v>
      </c>
      <c r="P17" s="38">
        <v>8.4559999999999995</v>
      </c>
      <c r="Q17" s="38">
        <v>22.151</v>
      </c>
      <c r="R17" s="38">
        <v>9.6280000000000001</v>
      </c>
      <c r="S17" s="38">
        <v>17.114999999999998</v>
      </c>
      <c r="T17" s="38">
        <v>2.2955000000000001</v>
      </c>
      <c r="U17" s="38">
        <v>2.149</v>
      </c>
      <c r="V17" s="38">
        <v>2.149</v>
      </c>
      <c r="W17" s="57">
        <v>0.93159999999999998</v>
      </c>
      <c r="X17" s="38">
        <v>0</v>
      </c>
      <c r="Y17" s="58">
        <v>1.2598</v>
      </c>
      <c r="Z17" s="55">
        <v>1</v>
      </c>
    </row>
    <row r="18" spans="1:28" x14ac:dyDescent="0.25">
      <c r="A18" s="56">
        <v>40</v>
      </c>
      <c r="B18" s="56">
        <v>248140</v>
      </c>
      <c r="C18" s="56" t="s">
        <v>63</v>
      </c>
      <c r="D18" s="38">
        <v>1.63</v>
      </c>
      <c r="E18" s="38">
        <v>0.78</v>
      </c>
      <c r="F18" s="38">
        <v>0.78</v>
      </c>
      <c r="G18" s="38">
        <v>1</v>
      </c>
      <c r="H18" s="38">
        <v>0</v>
      </c>
      <c r="I18" s="38">
        <v>0</v>
      </c>
      <c r="J18" s="38">
        <v>2.19</v>
      </c>
      <c r="K18" s="38">
        <v>0</v>
      </c>
      <c r="L18" s="38">
        <v>0.31</v>
      </c>
      <c r="M18" s="38">
        <v>5</v>
      </c>
      <c r="N18" s="38">
        <v>0</v>
      </c>
      <c r="O18" s="38">
        <v>5</v>
      </c>
      <c r="P18" s="38">
        <v>8.7289999999999992</v>
      </c>
      <c r="Q18" s="38">
        <v>21.803999999999998</v>
      </c>
      <c r="R18" s="38">
        <v>10.553000000000001</v>
      </c>
      <c r="S18" s="38">
        <v>16.835000000000001</v>
      </c>
      <c r="T18" s="38">
        <v>2.2183000000000002</v>
      </c>
      <c r="U18" s="38">
        <v>2.1526000000000001</v>
      </c>
      <c r="V18" s="38">
        <v>2.1526000000000001</v>
      </c>
      <c r="W18" s="57">
        <v>0.9204</v>
      </c>
      <c r="X18" s="38">
        <v>0</v>
      </c>
      <c r="Y18" s="58">
        <v>1.2012</v>
      </c>
      <c r="Z18" s="55">
        <v>1</v>
      </c>
    </row>
    <row r="19" spans="1:28" x14ac:dyDescent="0.25">
      <c r="A19" s="56">
        <v>55</v>
      </c>
      <c r="B19" s="56">
        <v>423538</v>
      </c>
      <c r="C19" s="56" t="s">
        <v>75</v>
      </c>
      <c r="D19" s="38">
        <v>1.552</v>
      </c>
      <c r="E19" s="38">
        <v>0.86</v>
      </c>
      <c r="F19" s="38">
        <v>0.79700000000000004</v>
      </c>
      <c r="G19" s="38">
        <v>1</v>
      </c>
      <c r="H19" s="38">
        <v>0</v>
      </c>
      <c r="I19" s="38">
        <v>0</v>
      </c>
      <c r="J19" s="38">
        <v>2.19</v>
      </c>
      <c r="K19" s="38">
        <v>0</v>
      </c>
      <c r="L19" s="38">
        <v>0.31</v>
      </c>
      <c r="M19" s="38">
        <v>5</v>
      </c>
      <c r="N19" s="38">
        <v>0</v>
      </c>
      <c r="O19" s="38">
        <v>5</v>
      </c>
      <c r="P19" s="38">
        <v>8.84</v>
      </c>
      <c r="Q19" s="38">
        <v>21.468</v>
      </c>
      <c r="R19" s="38">
        <v>10.220000000000001</v>
      </c>
      <c r="S19" s="38">
        <v>16.763999999999999</v>
      </c>
      <c r="T19" s="38">
        <v>2.2027000000000001</v>
      </c>
      <c r="U19" s="38">
        <v>2.15</v>
      </c>
      <c r="V19" s="38">
        <v>2.15</v>
      </c>
      <c r="W19" s="57">
        <v>0.91520000000000001</v>
      </c>
      <c r="X19" s="38">
        <v>0</v>
      </c>
      <c r="Y19" s="58">
        <v>1.2012</v>
      </c>
      <c r="Z19" s="55">
        <v>1</v>
      </c>
    </row>
    <row r="20" spans="1:28" x14ac:dyDescent="0.25">
      <c r="A20" s="56">
        <v>67</v>
      </c>
      <c r="B20" s="56">
        <v>71326</v>
      </c>
      <c r="C20" s="56" t="s">
        <v>86</v>
      </c>
      <c r="D20" s="38">
        <v>1.6</v>
      </c>
      <c r="E20" s="38">
        <v>0.82</v>
      </c>
      <c r="F20" s="38">
        <v>0.82</v>
      </c>
      <c r="G20" s="38">
        <v>1</v>
      </c>
      <c r="H20" s="38">
        <v>0</v>
      </c>
      <c r="I20" s="38">
        <v>0</v>
      </c>
      <c r="J20" s="38">
        <v>2.19</v>
      </c>
      <c r="K20" s="38">
        <v>0</v>
      </c>
      <c r="L20" s="38">
        <v>0.31</v>
      </c>
      <c r="M20" s="38">
        <v>5</v>
      </c>
      <c r="N20" s="38">
        <v>0</v>
      </c>
      <c r="O20" s="38">
        <v>5</v>
      </c>
      <c r="P20" s="38">
        <v>8.7360000000000007</v>
      </c>
      <c r="Q20" s="38">
        <v>22.093</v>
      </c>
      <c r="R20" s="38">
        <v>10.781000000000001</v>
      </c>
      <c r="S20" s="38">
        <v>17.338999999999999</v>
      </c>
      <c r="T20" s="38">
        <v>2.2299000000000002</v>
      </c>
      <c r="U20" s="38">
        <v>2.1728999999999998</v>
      </c>
      <c r="V20" s="38">
        <v>2.1728999999999998</v>
      </c>
      <c r="W20" s="57">
        <v>0.95540000000000003</v>
      </c>
      <c r="X20" s="38">
        <v>0</v>
      </c>
      <c r="Y20" s="58">
        <v>1.1523000000000001</v>
      </c>
      <c r="Z20" s="55">
        <v>1</v>
      </c>
    </row>
    <row r="21" spans="1:28" x14ac:dyDescent="0.25">
      <c r="A21" s="56">
        <v>69</v>
      </c>
      <c r="B21" s="56">
        <v>72217</v>
      </c>
      <c r="C21" s="56" t="s">
        <v>88</v>
      </c>
      <c r="D21" s="38">
        <v>1.96</v>
      </c>
      <c r="E21" s="38">
        <v>0.83</v>
      </c>
      <c r="F21" s="38">
        <v>0.83</v>
      </c>
      <c r="G21" s="38">
        <v>1</v>
      </c>
      <c r="H21" s="38">
        <v>0</v>
      </c>
      <c r="I21" s="38">
        <v>0</v>
      </c>
      <c r="J21" s="38">
        <v>2.19</v>
      </c>
      <c r="K21" s="38">
        <v>0</v>
      </c>
      <c r="L21" s="38">
        <v>0.31</v>
      </c>
      <c r="M21" s="38">
        <v>5</v>
      </c>
      <c r="N21" s="38">
        <v>0</v>
      </c>
      <c r="O21" s="38">
        <v>5</v>
      </c>
      <c r="P21" s="38">
        <v>8.57</v>
      </c>
      <c r="Q21" s="38">
        <v>22.617000000000001</v>
      </c>
      <c r="R21" s="38">
        <v>10.693</v>
      </c>
      <c r="S21" s="38">
        <v>16.922999999999998</v>
      </c>
      <c r="T21" s="38">
        <v>2.2892000000000001</v>
      </c>
      <c r="U21" s="38">
        <v>2.1633</v>
      </c>
      <c r="V21" s="38">
        <v>2.1633</v>
      </c>
      <c r="W21" s="57">
        <v>0.94589999999999996</v>
      </c>
      <c r="X21" s="38">
        <v>0</v>
      </c>
      <c r="Y21" s="58">
        <v>1.2695000000000001</v>
      </c>
      <c r="Z21" s="55">
        <v>1</v>
      </c>
    </row>
    <row r="22" spans="1:28" x14ac:dyDescent="0.25">
      <c r="A22" s="56">
        <v>76</v>
      </c>
      <c r="B22" s="56">
        <v>89991</v>
      </c>
      <c r="C22" s="56" t="s">
        <v>93</v>
      </c>
      <c r="D22" s="38">
        <v>1.83</v>
      </c>
      <c r="E22" s="38">
        <v>0.73499999999999999</v>
      </c>
      <c r="F22" s="38">
        <v>0.73499999999999999</v>
      </c>
      <c r="G22" s="38">
        <v>1</v>
      </c>
      <c r="H22" s="38">
        <v>0</v>
      </c>
      <c r="I22" s="38">
        <v>0</v>
      </c>
      <c r="J22" s="38">
        <v>2.19</v>
      </c>
      <c r="K22" s="38">
        <v>0</v>
      </c>
      <c r="L22" s="38">
        <v>0.31</v>
      </c>
      <c r="M22" s="38">
        <v>5</v>
      </c>
      <c r="N22" s="38">
        <v>0</v>
      </c>
      <c r="O22" s="38">
        <v>5</v>
      </c>
      <c r="P22" s="38">
        <v>8.7270000000000003</v>
      </c>
      <c r="Q22" s="38">
        <v>21.808</v>
      </c>
      <c r="R22" s="38">
        <v>10.590999999999999</v>
      </c>
      <c r="S22" s="38">
        <v>16.734999999999999</v>
      </c>
      <c r="T22" s="38">
        <v>2.2149000000000001</v>
      </c>
      <c r="U22" s="38">
        <v>2.1570999999999998</v>
      </c>
      <c r="V22" s="38">
        <v>2.1570999999999998</v>
      </c>
      <c r="W22" s="57">
        <v>0.92479999999999996</v>
      </c>
      <c r="X22" s="38">
        <v>0</v>
      </c>
      <c r="Y22" s="58">
        <v>1.2109000000000001</v>
      </c>
      <c r="Z22" s="55">
        <v>1</v>
      </c>
    </row>
    <row r="23" spans="1:28" x14ac:dyDescent="0.25">
      <c r="A23" s="56">
        <v>83</v>
      </c>
      <c r="B23" s="56">
        <v>230818</v>
      </c>
      <c r="C23" s="56" t="s">
        <v>99</v>
      </c>
      <c r="D23" s="38">
        <v>1.645</v>
      </c>
      <c r="E23" s="38">
        <v>0.78</v>
      </c>
      <c r="F23" s="38">
        <v>0.76800000000000002</v>
      </c>
      <c r="G23" s="38">
        <v>1</v>
      </c>
      <c r="H23" s="38">
        <v>0</v>
      </c>
      <c r="I23" s="38">
        <v>0</v>
      </c>
      <c r="J23" s="38">
        <v>2.19</v>
      </c>
      <c r="K23" s="38">
        <v>0</v>
      </c>
      <c r="L23" s="38">
        <v>0.31</v>
      </c>
      <c r="M23" s="38">
        <v>5</v>
      </c>
      <c r="N23" s="38">
        <v>0</v>
      </c>
      <c r="O23" s="38">
        <v>5</v>
      </c>
      <c r="P23" s="38">
        <v>8.69</v>
      </c>
      <c r="Q23" s="38">
        <v>21.728100000000001</v>
      </c>
      <c r="R23" s="38">
        <v>10.083</v>
      </c>
      <c r="S23" s="38">
        <v>16.388999999999999</v>
      </c>
      <c r="T23" s="38">
        <v>2.1229</v>
      </c>
      <c r="U23" s="38">
        <v>2.2023000000000001</v>
      </c>
      <c r="V23" s="38">
        <v>2.1229</v>
      </c>
      <c r="W23" s="57">
        <v>0.89080000000000004</v>
      </c>
      <c r="X23" s="38">
        <v>0</v>
      </c>
      <c r="Y23" s="58">
        <v>1.3281000000000001</v>
      </c>
      <c r="Z23" s="55">
        <v>1</v>
      </c>
    </row>
    <row r="24" spans="1:28" x14ac:dyDescent="0.25">
      <c r="D24" s="33">
        <f>AVERAGE(D9:D23)</f>
        <v>1.6739999999999997</v>
      </c>
      <c r="E24" s="51">
        <f t="shared" ref="E24:Y24" si="0">AVERAGE(E9:E23)</f>
        <v>0.76999999999999991</v>
      </c>
      <c r="F24" s="51">
        <f t="shared" si="0"/>
        <v>0.77100000000000013</v>
      </c>
      <c r="G24" s="51">
        <f t="shared" si="0"/>
        <v>1</v>
      </c>
      <c r="H24" s="51">
        <f t="shared" si="0"/>
        <v>0</v>
      </c>
      <c r="I24" s="51">
        <f t="shared" si="0"/>
        <v>0</v>
      </c>
      <c r="J24" s="33">
        <f t="shared" si="0"/>
        <v>2.1900000000000004</v>
      </c>
      <c r="K24" s="51">
        <f t="shared" si="0"/>
        <v>0</v>
      </c>
      <c r="L24" s="33">
        <f t="shared" si="0"/>
        <v>0.30999999999999994</v>
      </c>
      <c r="M24" s="33">
        <f t="shared" si="0"/>
        <v>5</v>
      </c>
      <c r="N24" s="51">
        <f t="shared" si="0"/>
        <v>0</v>
      </c>
      <c r="O24" s="33">
        <f t="shared" si="0"/>
        <v>5</v>
      </c>
      <c r="P24" s="51">
        <f t="shared" si="0"/>
        <v>8.6538000000000004</v>
      </c>
      <c r="Q24" s="33">
        <f t="shared" si="0"/>
        <v>21.833273333333334</v>
      </c>
      <c r="R24" s="33">
        <f t="shared" si="0"/>
        <v>10.3268</v>
      </c>
      <c r="S24" s="51">
        <f t="shared" si="0"/>
        <v>16.733533333333337</v>
      </c>
      <c r="T24" s="33">
        <f t="shared" si="0"/>
        <v>2.2208000000000001</v>
      </c>
      <c r="U24" s="33">
        <f t="shared" si="0"/>
        <v>2.1444533333333329</v>
      </c>
      <c r="V24" s="51">
        <f t="shared" si="0"/>
        <v>2.1391599999999995</v>
      </c>
      <c r="W24" s="51">
        <f t="shared" si="0"/>
        <v>0.91245999999999994</v>
      </c>
      <c r="X24" s="51">
        <f t="shared" si="0"/>
        <v>0</v>
      </c>
      <c r="Y24" s="53">
        <f t="shared" si="0"/>
        <v>1.2858066666666665</v>
      </c>
    </row>
    <row r="25" spans="1:28" x14ac:dyDescent="0.25">
      <c r="S25" s="51">
        <f>_xlfn.STDEV.P(S9:S23)</f>
        <v>0.27864813335499339</v>
      </c>
      <c r="AB25" s="35">
        <f>S24-S25</f>
        <v>16.454885199978342</v>
      </c>
    </row>
    <row r="26" spans="1:28" x14ac:dyDescent="0.25">
      <c r="AB26" s="35">
        <f>S24+S25</f>
        <v>17.012181466688332</v>
      </c>
    </row>
    <row r="27" spans="1:28" x14ac:dyDescent="0.25">
      <c r="A27" s="72" t="s">
        <v>103</v>
      </c>
      <c r="B27" s="72" t="s">
        <v>104</v>
      </c>
      <c r="C27" s="72" t="s">
        <v>105</v>
      </c>
      <c r="D27" s="39">
        <v>8</v>
      </c>
      <c r="E27" s="39">
        <v>9</v>
      </c>
      <c r="F27" s="39">
        <v>11</v>
      </c>
      <c r="G27" s="39">
        <v>15</v>
      </c>
      <c r="H27" s="39">
        <v>16</v>
      </c>
      <c r="I27" s="39">
        <v>18</v>
      </c>
      <c r="J27" s="39">
        <v>19</v>
      </c>
      <c r="K27" s="39">
        <v>21</v>
      </c>
      <c r="L27" s="39">
        <v>22</v>
      </c>
      <c r="M27" s="39">
        <v>23</v>
      </c>
      <c r="N27" s="39">
        <v>24</v>
      </c>
      <c r="O27" s="39">
        <v>25</v>
      </c>
      <c r="P27" s="39">
        <v>26</v>
      </c>
      <c r="Q27" s="39">
        <v>27</v>
      </c>
      <c r="R27" s="39">
        <v>29</v>
      </c>
      <c r="S27" s="39">
        <v>31</v>
      </c>
      <c r="T27" s="39">
        <v>34</v>
      </c>
      <c r="U27" s="39">
        <v>35</v>
      </c>
      <c r="V27" s="39">
        <v>36</v>
      </c>
      <c r="W27" s="57">
        <v>37</v>
      </c>
      <c r="X27" s="39">
        <v>40</v>
      </c>
      <c r="Y27" s="73" t="s">
        <v>5</v>
      </c>
      <c r="Z27" s="72" t="s">
        <v>1</v>
      </c>
    </row>
    <row r="28" spans="1:28" x14ac:dyDescent="0.25">
      <c r="A28" s="72"/>
      <c r="B28" s="72"/>
      <c r="C28" s="72"/>
      <c r="D28" s="38" t="s">
        <v>11</v>
      </c>
      <c r="E28" s="38" t="s">
        <v>12</v>
      </c>
      <c r="F28" s="38" t="s">
        <v>13</v>
      </c>
      <c r="G28" s="38" t="s">
        <v>14</v>
      </c>
      <c r="H28" s="38" t="s">
        <v>15</v>
      </c>
      <c r="I28" s="38" t="s">
        <v>16</v>
      </c>
      <c r="J28" s="38" t="s">
        <v>17</v>
      </c>
      <c r="K28" s="38" t="s">
        <v>18</v>
      </c>
      <c r="L28" s="38" t="s">
        <v>19</v>
      </c>
      <c r="M28" s="38" t="s">
        <v>20</v>
      </c>
      <c r="N28" s="38" t="s">
        <v>21</v>
      </c>
      <c r="O28" s="38" t="s">
        <v>22</v>
      </c>
      <c r="P28" s="38" t="s">
        <v>23</v>
      </c>
      <c r="Q28" s="38" t="s">
        <v>24</v>
      </c>
      <c r="R28" s="38" t="s">
        <v>25</v>
      </c>
      <c r="S28" s="38" t="s">
        <v>26</v>
      </c>
      <c r="T28" s="38" t="s">
        <v>27</v>
      </c>
      <c r="U28" s="38" t="s">
        <v>28</v>
      </c>
      <c r="V28" s="38" t="s">
        <v>29</v>
      </c>
      <c r="W28" s="57" t="s">
        <v>30</v>
      </c>
      <c r="X28" s="38" t="s">
        <v>101</v>
      </c>
      <c r="Y28" s="73"/>
      <c r="Z28" s="72"/>
    </row>
    <row r="29" spans="1:28" x14ac:dyDescent="0.25">
      <c r="A29" s="56">
        <v>2</v>
      </c>
      <c r="B29" s="56">
        <v>151700</v>
      </c>
      <c r="C29" s="56" t="s">
        <v>33</v>
      </c>
      <c r="D29" s="38">
        <v>1.8939999999999999</v>
      </c>
      <c r="E29" s="38">
        <v>0.73499999999999999</v>
      </c>
      <c r="F29" s="38">
        <v>0.78300000000000003</v>
      </c>
      <c r="G29" s="38">
        <v>1</v>
      </c>
      <c r="H29" s="38">
        <v>0</v>
      </c>
      <c r="I29" s="38">
        <v>0</v>
      </c>
      <c r="J29" s="38">
        <v>2.19</v>
      </c>
      <c r="K29" s="38">
        <v>0</v>
      </c>
      <c r="L29" s="38">
        <v>0.31</v>
      </c>
      <c r="M29" s="38">
        <v>5</v>
      </c>
      <c r="N29" s="38">
        <v>0</v>
      </c>
      <c r="O29" s="38">
        <v>5</v>
      </c>
      <c r="P29" s="38">
        <v>8.6280000000000001</v>
      </c>
      <c r="Q29" s="38">
        <v>22.151</v>
      </c>
      <c r="R29" s="38">
        <v>10.505000000000001</v>
      </c>
      <c r="S29" s="38">
        <v>15.141999999999999</v>
      </c>
      <c r="T29" s="38">
        <v>2.1476000000000002</v>
      </c>
      <c r="U29" s="38">
        <v>2.1236000000000002</v>
      </c>
      <c r="V29" s="38">
        <v>2.1236000000000002</v>
      </c>
      <c r="W29" s="57">
        <v>0.89139999999999997</v>
      </c>
      <c r="X29" s="38">
        <v>0</v>
      </c>
      <c r="Y29" s="58">
        <v>1.4355</v>
      </c>
      <c r="Z29" s="55">
        <v>2</v>
      </c>
    </row>
    <row r="30" spans="1:28" x14ac:dyDescent="0.25">
      <c r="A30" s="56">
        <v>3</v>
      </c>
      <c r="B30" s="56">
        <v>154071</v>
      </c>
      <c r="C30" s="56" t="s">
        <v>34</v>
      </c>
      <c r="D30" s="38">
        <v>1.55</v>
      </c>
      <c r="E30" s="38">
        <v>0.67500000000000004</v>
      </c>
      <c r="F30" s="38">
        <v>0.73399999999999999</v>
      </c>
      <c r="G30" s="38">
        <v>1</v>
      </c>
      <c r="H30" s="38">
        <v>0</v>
      </c>
      <c r="I30" s="38">
        <v>0</v>
      </c>
      <c r="J30" s="38">
        <v>2.19</v>
      </c>
      <c r="K30" s="38">
        <v>0</v>
      </c>
      <c r="L30" s="38">
        <v>0.31</v>
      </c>
      <c r="M30" s="38">
        <v>5</v>
      </c>
      <c r="N30" s="38">
        <v>0</v>
      </c>
      <c r="O30" s="38">
        <v>5</v>
      </c>
      <c r="P30" s="38">
        <v>8.4749999999999996</v>
      </c>
      <c r="Q30" s="38">
        <v>21.768999999999998</v>
      </c>
      <c r="R30" s="38">
        <v>9.4489999999999998</v>
      </c>
      <c r="S30" s="38">
        <v>15.675000000000001</v>
      </c>
      <c r="T30" s="38">
        <v>2.2012999999999998</v>
      </c>
      <c r="U30" s="38">
        <v>2.1238999999999999</v>
      </c>
      <c r="V30" s="38">
        <v>2.1238999999999999</v>
      </c>
      <c r="W30" s="57">
        <v>0.89180000000000004</v>
      </c>
      <c r="X30" s="38">
        <v>0</v>
      </c>
      <c r="Y30" s="58">
        <v>1.3965000000000001</v>
      </c>
      <c r="Z30" s="55">
        <v>2</v>
      </c>
    </row>
    <row r="31" spans="1:28" x14ac:dyDescent="0.25">
      <c r="A31" s="56">
        <v>9</v>
      </c>
      <c r="B31" s="56">
        <v>168440</v>
      </c>
      <c r="C31" s="56" t="s">
        <v>37</v>
      </c>
      <c r="D31" s="38">
        <v>1.8939999999999999</v>
      </c>
      <c r="E31" s="38">
        <v>0.73499999999999999</v>
      </c>
      <c r="F31" s="38">
        <v>0.78300000000000003</v>
      </c>
      <c r="G31" s="38">
        <v>1</v>
      </c>
      <c r="H31" s="38">
        <v>0</v>
      </c>
      <c r="I31" s="38">
        <v>0</v>
      </c>
      <c r="J31" s="38">
        <v>2.19</v>
      </c>
      <c r="K31" s="38">
        <v>0</v>
      </c>
      <c r="L31" s="38">
        <v>0.31</v>
      </c>
      <c r="M31" s="38">
        <v>5</v>
      </c>
      <c r="N31" s="38">
        <v>0</v>
      </c>
      <c r="O31" s="38">
        <v>5</v>
      </c>
      <c r="P31" s="38">
        <v>8.6620000000000008</v>
      </c>
      <c r="Q31" s="38">
        <v>22.015999999999998</v>
      </c>
      <c r="R31" s="38">
        <v>10.942</v>
      </c>
      <c r="S31" s="38">
        <v>15.849</v>
      </c>
      <c r="T31" s="38">
        <v>2.1751999999999998</v>
      </c>
      <c r="U31" s="38">
        <v>2.1105</v>
      </c>
      <c r="V31" s="38">
        <v>2.1105</v>
      </c>
      <c r="W31" s="57">
        <v>0.87839999999999996</v>
      </c>
      <c r="X31" s="38">
        <v>0</v>
      </c>
      <c r="Y31" s="58">
        <v>1.4648000000000001</v>
      </c>
      <c r="Z31" s="55">
        <v>2</v>
      </c>
    </row>
    <row r="32" spans="1:28" x14ac:dyDescent="0.25">
      <c r="A32" s="56">
        <v>17</v>
      </c>
      <c r="B32" s="56">
        <v>194408</v>
      </c>
      <c r="C32" s="56" t="s">
        <v>45</v>
      </c>
      <c r="D32" s="38">
        <v>1.54</v>
      </c>
      <c r="E32" s="38">
        <v>0.745</v>
      </c>
      <c r="F32" s="38">
        <v>0.745</v>
      </c>
      <c r="G32" s="38">
        <v>1</v>
      </c>
      <c r="H32" s="38">
        <v>0</v>
      </c>
      <c r="I32" s="38">
        <v>0</v>
      </c>
      <c r="J32" s="38">
        <v>2.19</v>
      </c>
      <c r="K32" s="38">
        <v>0</v>
      </c>
      <c r="L32" s="38">
        <v>0.31</v>
      </c>
      <c r="M32" s="38">
        <v>5</v>
      </c>
      <c r="N32" s="38">
        <v>0</v>
      </c>
      <c r="O32" s="38">
        <v>5</v>
      </c>
      <c r="P32" s="38">
        <v>8.4740000000000002</v>
      </c>
      <c r="Q32" s="38">
        <v>21.95</v>
      </c>
      <c r="R32" s="38">
        <v>9.4589999999999996</v>
      </c>
      <c r="S32" s="38">
        <v>16.097000000000001</v>
      </c>
      <c r="T32" s="38">
        <v>2.2315</v>
      </c>
      <c r="U32" s="38">
        <v>2.1295000000000002</v>
      </c>
      <c r="V32" s="38">
        <v>2.1295000000000002</v>
      </c>
      <c r="W32" s="57">
        <v>0.91210000000000002</v>
      </c>
      <c r="X32" s="38">
        <v>0</v>
      </c>
      <c r="Y32" s="58">
        <v>1.377</v>
      </c>
      <c r="Z32" s="55">
        <v>2</v>
      </c>
    </row>
    <row r="33" spans="1:28" x14ac:dyDescent="0.25">
      <c r="A33" s="56">
        <v>26</v>
      </c>
      <c r="B33" s="56">
        <v>202860</v>
      </c>
      <c r="C33" s="56" t="s">
        <v>54</v>
      </c>
      <c r="D33" s="38">
        <v>2.16</v>
      </c>
      <c r="E33" s="38">
        <v>0.79</v>
      </c>
      <c r="F33" s="38">
        <v>0.79</v>
      </c>
      <c r="G33" s="38">
        <v>1</v>
      </c>
      <c r="H33" s="38">
        <v>0</v>
      </c>
      <c r="I33" s="38">
        <v>0</v>
      </c>
      <c r="J33" s="38">
        <v>2.19</v>
      </c>
      <c r="K33" s="38">
        <v>0</v>
      </c>
      <c r="L33" s="38">
        <v>0.31</v>
      </c>
      <c r="M33" s="38">
        <v>5</v>
      </c>
      <c r="N33" s="38">
        <v>0</v>
      </c>
      <c r="O33" s="38">
        <v>5</v>
      </c>
      <c r="P33" s="38">
        <v>8.6159999999999997</v>
      </c>
      <c r="Q33" s="38">
        <v>22.074999999999999</v>
      </c>
      <c r="R33" s="38">
        <v>10.481</v>
      </c>
      <c r="S33" s="38">
        <v>16.047000000000001</v>
      </c>
      <c r="T33" s="38">
        <v>2.1863000000000001</v>
      </c>
      <c r="U33" s="38">
        <v>2.1374</v>
      </c>
      <c r="V33" s="38">
        <v>2.1374</v>
      </c>
      <c r="W33" s="57">
        <v>0.9194</v>
      </c>
      <c r="X33" s="38">
        <v>0</v>
      </c>
      <c r="Y33" s="58">
        <v>1.3476999999999999</v>
      </c>
      <c r="Z33" s="55">
        <v>2</v>
      </c>
    </row>
    <row r="34" spans="1:28" x14ac:dyDescent="0.25">
      <c r="A34" s="56">
        <v>27</v>
      </c>
      <c r="B34" s="56">
        <v>203038</v>
      </c>
      <c r="C34" s="56" t="s">
        <v>45</v>
      </c>
      <c r="D34" s="38">
        <v>1.54</v>
      </c>
      <c r="E34" s="38">
        <v>0.745</v>
      </c>
      <c r="F34" s="38">
        <v>0.745</v>
      </c>
      <c r="G34" s="38">
        <v>1</v>
      </c>
      <c r="H34" s="38">
        <v>0</v>
      </c>
      <c r="I34" s="38">
        <v>0</v>
      </c>
      <c r="J34" s="38">
        <v>2.19</v>
      </c>
      <c r="K34" s="38">
        <v>0</v>
      </c>
      <c r="L34" s="38">
        <v>0.31</v>
      </c>
      <c r="M34" s="38">
        <v>5</v>
      </c>
      <c r="N34" s="38">
        <v>0</v>
      </c>
      <c r="O34" s="38">
        <v>5</v>
      </c>
      <c r="P34" s="38">
        <v>8.4849999999999994</v>
      </c>
      <c r="Q34" s="38">
        <v>21.798999999999999</v>
      </c>
      <c r="R34" s="38">
        <v>9.8049999999999997</v>
      </c>
      <c r="S34" s="38">
        <v>15.957000000000001</v>
      </c>
      <c r="T34" s="38">
        <v>2.1951000000000001</v>
      </c>
      <c r="U34" s="38">
        <v>2.1110000000000002</v>
      </c>
      <c r="V34" s="38">
        <v>2.1110000000000002</v>
      </c>
      <c r="W34" s="57">
        <v>0.89359999999999995</v>
      </c>
      <c r="X34" s="38">
        <v>0</v>
      </c>
      <c r="Y34" s="58">
        <v>1.4551000000000001</v>
      </c>
      <c r="Z34" s="55">
        <v>2</v>
      </c>
    </row>
    <row r="35" spans="1:28" x14ac:dyDescent="0.25">
      <c r="A35" s="56">
        <v>28</v>
      </c>
      <c r="B35" s="56">
        <v>203039</v>
      </c>
      <c r="C35" s="56" t="s">
        <v>45</v>
      </c>
      <c r="D35" s="38">
        <v>1.54</v>
      </c>
      <c r="E35" s="38">
        <v>0.745</v>
      </c>
      <c r="F35" s="38">
        <v>0.745</v>
      </c>
      <c r="G35" s="38">
        <v>1</v>
      </c>
      <c r="H35" s="38">
        <v>0</v>
      </c>
      <c r="I35" s="38">
        <v>0</v>
      </c>
      <c r="J35" s="38">
        <v>2.19</v>
      </c>
      <c r="K35" s="38">
        <v>0</v>
      </c>
      <c r="L35" s="38">
        <v>0.31</v>
      </c>
      <c r="M35" s="38">
        <v>5</v>
      </c>
      <c r="N35" s="38">
        <v>0</v>
      </c>
      <c r="O35" s="38">
        <v>5</v>
      </c>
      <c r="P35" s="38">
        <v>8.4749999999999996</v>
      </c>
      <c r="Q35" s="38">
        <v>21.887</v>
      </c>
      <c r="R35" s="38">
        <v>9.8010000000000002</v>
      </c>
      <c r="S35" s="38">
        <v>16.091000000000001</v>
      </c>
      <c r="T35" s="38">
        <v>2.2109999999999999</v>
      </c>
      <c r="U35" s="38">
        <v>2.1166</v>
      </c>
      <c r="V35" s="38">
        <v>2.1166</v>
      </c>
      <c r="W35" s="57">
        <v>0.8992</v>
      </c>
      <c r="X35" s="38">
        <v>0</v>
      </c>
      <c r="Y35" s="58">
        <v>1.4355</v>
      </c>
      <c r="Z35" s="48">
        <v>2</v>
      </c>
    </row>
    <row r="36" spans="1:28" x14ac:dyDescent="0.25">
      <c r="A36" s="56">
        <v>44</v>
      </c>
      <c r="B36" s="56">
        <v>290797</v>
      </c>
      <c r="C36" s="56" t="s">
        <v>45</v>
      </c>
      <c r="D36" s="38">
        <v>1.54</v>
      </c>
      <c r="E36" s="38">
        <v>0.745</v>
      </c>
      <c r="F36" s="38">
        <v>0.745</v>
      </c>
      <c r="G36" s="38">
        <v>1</v>
      </c>
      <c r="H36" s="38">
        <v>0</v>
      </c>
      <c r="I36" s="38">
        <v>0</v>
      </c>
      <c r="J36" s="38">
        <v>2.19</v>
      </c>
      <c r="K36" s="38">
        <v>0</v>
      </c>
      <c r="L36" s="38">
        <v>0.31</v>
      </c>
      <c r="M36" s="38">
        <v>5</v>
      </c>
      <c r="N36" s="38">
        <v>0</v>
      </c>
      <c r="O36" s="38">
        <v>5</v>
      </c>
      <c r="P36" s="38">
        <v>8.4629999999999992</v>
      </c>
      <c r="Q36" s="38">
        <v>21.934999999999999</v>
      </c>
      <c r="R36" s="38">
        <v>9.6370000000000005</v>
      </c>
      <c r="S36" s="38">
        <v>15.632</v>
      </c>
      <c r="T36" s="38">
        <v>2.2067999999999999</v>
      </c>
      <c r="U36" s="38">
        <v>2.1160000000000001</v>
      </c>
      <c r="V36" s="38">
        <v>2.1160000000000001</v>
      </c>
      <c r="W36" s="57">
        <v>0.89859999999999995</v>
      </c>
      <c r="X36" s="38">
        <v>0</v>
      </c>
      <c r="Y36" s="58">
        <v>1.4551000000000001</v>
      </c>
      <c r="Z36" s="55">
        <v>2</v>
      </c>
    </row>
    <row r="37" spans="1:28" x14ac:dyDescent="0.25">
      <c r="A37" s="56">
        <v>45</v>
      </c>
      <c r="B37" s="56">
        <v>290798</v>
      </c>
      <c r="C37" s="56" t="s">
        <v>67</v>
      </c>
      <c r="D37" s="38">
        <v>1.5469999999999999</v>
      </c>
      <c r="E37" s="38">
        <v>0.67500000000000004</v>
      </c>
      <c r="F37" s="38">
        <v>0.73799999999999999</v>
      </c>
      <c r="G37" s="38">
        <v>1</v>
      </c>
      <c r="H37" s="38">
        <v>0</v>
      </c>
      <c r="I37" s="38">
        <v>0</v>
      </c>
      <c r="J37" s="38">
        <v>2.19</v>
      </c>
      <c r="K37" s="38">
        <v>0</v>
      </c>
      <c r="L37" s="38">
        <v>0.31</v>
      </c>
      <c r="M37" s="38">
        <v>5</v>
      </c>
      <c r="N37" s="38">
        <v>0</v>
      </c>
      <c r="O37" s="38">
        <v>5</v>
      </c>
      <c r="P37" s="38">
        <v>8.4819999999999993</v>
      </c>
      <c r="Q37" s="38">
        <v>21.776</v>
      </c>
      <c r="R37" s="38">
        <v>9.5730000000000004</v>
      </c>
      <c r="S37" s="38">
        <v>15.089</v>
      </c>
      <c r="T37" s="38">
        <v>2.1728999999999998</v>
      </c>
      <c r="U37" s="38">
        <v>2.1071</v>
      </c>
      <c r="V37" s="38">
        <v>2.1071</v>
      </c>
      <c r="W37" s="57">
        <v>0.875</v>
      </c>
      <c r="X37" s="38">
        <v>0</v>
      </c>
      <c r="Y37" s="58">
        <v>1.4843999999999999</v>
      </c>
      <c r="Z37" s="55">
        <v>2</v>
      </c>
    </row>
    <row r="38" spans="1:28" x14ac:dyDescent="0.25">
      <c r="A38" s="56">
        <v>46</v>
      </c>
      <c r="B38" s="56">
        <v>290799</v>
      </c>
      <c r="C38" s="56" t="s">
        <v>68</v>
      </c>
      <c r="D38" s="38">
        <v>1.554</v>
      </c>
      <c r="E38" s="38">
        <v>0.67500000000000004</v>
      </c>
      <c r="F38" s="38">
        <v>0.73099999999999998</v>
      </c>
      <c r="G38" s="38">
        <v>1</v>
      </c>
      <c r="H38" s="38">
        <v>0</v>
      </c>
      <c r="I38" s="38">
        <v>0</v>
      </c>
      <c r="J38" s="38">
        <v>2.19</v>
      </c>
      <c r="K38" s="38">
        <v>0</v>
      </c>
      <c r="L38" s="38">
        <v>0.31</v>
      </c>
      <c r="M38" s="38">
        <v>5</v>
      </c>
      <c r="N38" s="38">
        <v>0</v>
      </c>
      <c r="O38" s="38">
        <v>5</v>
      </c>
      <c r="P38" s="38">
        <v>8.4819999999999993</v>
      </c>
      <c r="Q38" s="38">
        <v>21.731999999999999</v>
      </c>
      <c r="R38" s="38">
        <v>9.5860000000000003</v>
      </c>
      <c r="S38" s="38">
        <v>15.206</v>
      </c>
      <c r="T38" s="38">
        <v>2.1671</v>
      </c>
      <c r="U38" s="38">
        <v>2.1013999999999999</v>
      </c>
      <c r="V38" s="38">
        <v>2.1013999999999999</v>
      </c>
      <c r="W38" s="57">
        <v>0.86929999999999996</v>
      </c>
      <c r="X38" s="38">
        <v>0</v>
      </c>
      <c r="Y38" s="58">
        <v>1.5039</v>
      </c>
      <c r="Z38" s="55">
        <v>2</v>
      </c>
    </row>
    <row r="39" spans="1:28" x14ac:dyDescent="0.25">
      <c r="A39" s="56">
        <v>47</v>
      </c>
      <c r="B39" s="56">
        <v>290800</v>
      </c>
      <c r="C39" s="56" t="s">
        <v>69</v>
      </c>
      <c r="D39" s="38">
        <v>1.5609999999999999</v>
      </c>
      <c r="E39" s="38">
        <v>0.67500000000000004</v>
      </c>
      <c r="F39" s="38">
        <v>0.72399999999999998</v>
      </c>
      <c r="G39" s="38">
        <v>1</v>
      </c>
      <c r="H39" s="38">
        <v>0</v>
      </c>
      <c r="I39" s="38">
        <v>0</v>
      </c>
      <c r="J39" s="38">
        <v>2.19</v>
      </c>
      <c r="K39" s="38">
        <v>0</v>
      </c>
      <c r="L39" s="38">
        <v>0.31</v>
      </c>
      <c r="M39" s="38">
        <v>5</v>
      </c>
      <c r="N39" s="38">
        <v>0</v>
      </c>
      <c r="O39" s="38">
        <v>5</v>
      </c>
      <c r="P39" s="38">
        <v>8.4819999999999993</v>
      </c>
      <c r="Q39" s="38">
        <v>21.669</v>
      </c>
      <c r="R39" s="38">
        <v>9.4009999999999998</v>
      </c>
      <c r="S39" s="38">
        <v>15.313000000000001</v>
      </c>
      <c r="T39" s="38">
        <v>2.1760000000000002</v>
      </c>
      <c r="U39" s="38">
        <v>2.1036999999999999</v>
      </c>
      <c r="V39" s="38">
        <v>2.1036999999999999</v>
      </c>
      <c r="W39" s="57">
        <v>0.87170000000000003</v>
      </c>
      <c r="X39" s="38">
        <v>0</v>
      </c>
      <c r="Y39" s="58">
        <v>1.4745999999999999</v>
      </c>
      <c r="Z39" s="55">
        <v>2</v>
      </c>
    </row>
    <row r="40" spans="1:28" x14ac:dyDescent="0.25">
      <c r="A40" s="56">
        <v>48</v>
      </c>
      <c r="B40" s="56">
        <v>290801</v>
      </c>
      <c r="C40" s="56" t="s">
        <v>70</v>
      </c>
      <c r="D40" s="38">
        <v>1.5680000000000001</v>
      </c>
      <c r="E40" s="38">
        <v>0.67500000000000004</v>
      </c>
      <c r="F40" s="38">
        <v>0.71699999999999997</v>
      </c>
      <c r="G40" s="38">
        <v>1</v>
      </c>
      <c r="H40" s="38">
        <v>0</v>
      </c>
      <c r="I40" s="38">
        <v>0</v>
      </c>
      <c r="J40" s="38">
        <v>2.19</v>
      </c>
      <c r="K40" s="38">
        <v>0</v>
      </c>
      <c r="L40" s="38">
        <v>0.31</v>
      </c>
      <c r="M40" s="38">
        <v>5</v>
      </c>
      <c r="N40" s="38">
        <v>0</v>
      </c>
      <c r="O40" s="38">
        <v>5</v>
      </c>
      <c r="P40" s="38">
        <v>8.4819999999999993</v>
      </c>
      <c r="Q40" s="38">
        <v>21.619</v>
      </c>
      <c r="R40" s="38">
        <v>9.3729999999999993</v>
      </c>
      <c r="S40" s="38">
        <v>15.275</v>
      </c>
      <c r="T40" s="38">
        <v>2.1720999999999999</v>
      </c>
      <c r="U40" s="38">
        <v>2.0962000000000001</v>
      </c>
      <c r="V40" s="38">
        <v>2.0962000000000001</v>
      </c>
      <c r="W40" s="57">
        <v>0.86419999999999997</v>
      </c>
      <c r="X40" s="38">
        <v>0</v>
      </c>
      <c r="Y40" s="58">
        <v>1.5137</v>
      </c>
      <c r="Z40" s="55">
        <v>2</v>
      </c>
    </row>
    <row r="41" spans="1:28" x14ac:dyDescent="0.25">
      <c r="A41" s="56">
        <v>49</v>
      </c>
      <c r="B41" s="56">
        <v>290802</v>
      </c>
      <c r="C41" s="56" t="s">
        <v>71</v>
      </c>
      <c r="D41" s="38">
        <v>1.571</v>
      </c>
      <c r="E41" s="38">
        <v>0.67500000000000004</v>
      </c>
      <c r="F41" s="38">
        <v>0.71399999999999997</v>
      </c>
      <c r="G41" s="38">
        <v>1</v>
      </c>
      <c r="H41" s="38">
        <v>0</v>
      </c>
      <c r="I41" s="38">
        <v>0</v>
      </c>
      <c r="J41" s="38">
        <v>2.19</v>
      </c>
      <c r="K41" s="38">
        <v>0</v>
      </c>
      <c r="L41" s="38">
        <v>0.31</v>
      </c>
      <c r="M41" s="38">
        <v>5</v>
      </c>
      <c r="N41" s="38">
        <v>0</v>
      </c>
      <c r="O41" s="38">
        <v>5</v>
      </c>
      <c r="P41" s="38">
        <v>8.4849999999999994</v>
      </c>
      <c r="Q41" s="38">
        <v>21.599</v>
      </c>
      <c r="R41" s="38">
        <v>9.282</v>
      </c>
      <c r="S41" s="38">
        <v>15.255000000000001</v>
      </c>
      <c r="T41" s="38">
        <v>2.1768999999999998</v>
      </c>
      <c r="U41" s="38">
        <v>2.1019000000000001</v>
      </c>
      <c r="V41" s="38">
        <v>2.1019000000000001</v>
      </c>
      <c r="W41" s="57">
        <v>0.86990000000000001</v>
      </c>
      <c r="X41" s="38">
        <v>0</v>
      </c>
      <c r="Y41" s="58">
        <v>1.4745999999999999</v>
      </c>
      <c r="Z41" s="55">
        <v>2</v>
      </c>
    </row>
    <row r="42" spans="1:28" x14ac:dyDescent="0.25">
      <c r="A42" s="56">
        <v>54</v>
      </c>
      <c r="B42" s="56">
        <v>421531</v>
      </c>
      <c r="C42" s="56" t="s">
        <v>74</v>
      </c>
      <c r="D42" s="38">
        <v>1.54</v>
      </c>
      <c r="E42" s="38">
        <v>0.745</v>
      </c>
      <c r="F42" s="38">
        <v>0.745</v>
      </c>
      <c r="G42" s="38">
        <v>1</v>
      </c>
      <c r="H42" s="38">
        <v>0</v>
      </c>
      <c r="I42" s="38">
        <v>0</v>
      </c>
      <c r="J42" s="38">
        <v>2.1800000000000002</v>
      </c>
      <c r="K42" s="38">
        <v>0</v>
      </c>
      <c r="L42" s="38">
        <v>0.47499999999999998</v>
      </c>
      <c r="M42" s="38">
        <v>5</v>
      </c>
      <c r="N42" s="38">
        <v>0</v>
      </c>
      <c r="O42" s="38">
        <v>5</v>
      </c>
      <c r="P42" s="38">
        <v>8.8059999999999992</v>
      </c>
      <c r="Q42" s="38">
        <v>22.241</v>
      </c>
      <c r="R42" s="38">
        <v>9.4339999999999993</v>
      </c>
      <c r="S42" s="38">
        <v>14.991</v>
      </c>
      <c r="T42" s="38">
        <v>2.1726999999999999</v>
      </c>
      <c r="U42" s="38">
        <v>2.1474000000000002</v>
      </c>
      <c r="V42" s="38">
        <v>2.1474000000000002</v>
      </c>
      <c r="W42" s="57">
        <v>0.93799999999999994</v>
      </c>
      <c r="X42" s="38">
        <v>0</v>
      </c>
      <c r="Y42" s="58">
        <v>1.3086</v>
      </c>
      <c r="Z42" s="55">
        <v>2</v>
      </c>
    </row>
    <row r="43" spans="1:28" x14ac:dyDescent="0.25">
      <c r="A43" s="56">
        <v>68</v>
      </c>
      <c r="B43" s="56">
        <v>72201</v>
      </c>
      <c r="C43" s="56" t="s">
        <v>87</v>
      </c>
      <c r="D43" s="38">
        <v>1.7370000000000001</v>
      </c>
      <c r="E43" s="38">
        <v>0.745</v>
      </c>
      <c r="F43" s="38">
        <v>0.78700000000000003</v>
      </c>
      <c r="G43" s="38">
        <v>1</v>
      </c>
      <c r="H43" s="38">
        <v>0</v>
      </c>
      <c r="I43" s="38">
        <v>0</v>
      </c>
      <c r="J43" s="38">
        <v>2.19</v>
      </c>
      <c r="K43" s="38">
        <v>0</v>
      </c>
      <c r="L43" s="38">
        <v>0.31</v>
      </c>
      <c r="M43" s="38">
        <v>5</v>
      </c>
      <c r="N43" s="38">
        <v>0</v>
      </c>
      <c r="O43" s="38">
        <v>5</v>
      </c>
      <c r="P43" s="38">
        <v>8.5299999999999994</v>
      </c>
      <c r="Q43" s="38">
        <v>22.105</v>
      </c>
      <c r="R43" s="38">
        <v>10.250999999999999</v>
      </c>
      <c r="S43" s="38">
        <v>15.845000000000001</v>
      </c>
      <c r="T43" s="38">
        <v>2.2132000000000001</v>
      </c>
      <c r="U43" s="38">
        <v>2.1164000000000001</v>
      </c>
      <c r="V43" s="38">
        <v>2.1164000000000001</v>
      </c>
      <c r="W43" s="57">
        <v>0.89900000000000002</v>
      </c>
      <c r="X43" s="38">
        <v>0</v>
      </c>
      <c r="Y43" s="58">
        <v>1.4745999999999999</v>
      </c>
      <c r="Z43" s="55">
        <v>2</v>
      </c>
    </row>
    <row r="44" spans="1:28" x14ac:dyDescent="0.25">
      <c r="A44" s="56">
        <v>80</v>
      </c>
      <c r="B44" s="56">
        <v>98158</v>
      </c>
      <c r="C44" s="56" t="s">
        <v>96</v>
      </c>
      <c r="D44" s="38">
        <v>1.679</v>
      </c>
      <c r="E44" s="38">
        <v>0.745</v>
      </c>
      <c r="F44" s="38">
        <v>0.74</v>
      </c>
      <c r="G44" s="38">
        <v>1</v>
      </c>
      <c r="H44" s="38">
        <v>0</v>
      </c>
      <c r="I44" s="38">
        <v>0</v>
      </c>
      <c r="J44" s="38">
        <v>2.19</v>
      </c>
      <c r="K44" s="38">
        <v>0</v>
      </c>
      <c r="L44" s="38">
        <v>0.31</v>
      </c>
      <c r="M44" s="38">
        <v>5</v>
      </c>
      <c r="N44" s="38">
        <v>0</v>
      </c>
      <c r="O44" s="38">
        <v>5</v>
      </c>
      <c r="P44" s="38">
        <v>8.6029999999999998</v>
      </c>
      <c r="Q44" s="38">
        <v>21.713000000000001</v>
      </c>
      <c r="R44" s="38">
        <v>10.018000000000001</v>
      </c>
      <c r="S44" s="38">
        <v>15.798</v>
      </c>
      <c r="T44" s="38">
        <v>2.1810999999999998</v>
      </c>
      <c r="U44" s="38">
        <v>2.13</v>
      </c>
      <c r="V44" s="38">
        <v>2.13</v>
      </c>
      <c r="W44" s="57">
        <v>0.8972</v>
      </c>
      <c r="X44" s="38">
        <v>0</v>
      </c>
      <c r="Y44" s="58">
        <v>1.3573999999999999</v>
      </c>
      <c r="Z44" s="55">
        <v>2</v>
      </c>
    </row>
    <row r="45" spans="1:28" x14ac:dyDescent="0.25">
      <c r="A45" s="56">
        <v>81</v>
      </c>
      <c r="B45" s="56">
        <v>98159</v>
      </c>
      <c r="C45" s="56" t="s">
        <v>97</v>
      </c>
      <c r="D45" s="38">
        <v>1.599</v>
      </c>
      <c r="E45" s="38">
        <v>0.745</v>
      </c>
      <c r="F45" s="38">
        <v>0.75</v>
      </c>
      <c r="G45" s="38">
        <v>1</v>
      </c>
      <c r="H45" s="38">
        <v>0</v>
      </c>
      <c r="I45" s="38">
        <v>0</v>
      </c>
      <c r="J45" s="38">
        <v>2.19</v>
      </c>
      <c r="K45" s="38">
        <v>0</v>
      </c>
      <c r="L45" s="38">
        <v>0.31</v>
      </c>
      <c r="M45" s="38">
        <v>5</v>
      </c>
      <c r="N45" s="38">
        <v>0</v>
      </c>
      <c r="O45" s="38">
        <v>5</v>
      </c>
      <c r="P45" s="38">
        <v>8.5630000000000006</v>
      </c>
      <c r="Q45" s="38">
        <v>21.684000000000001</v>
      </c>
      <c r="R45" s="38">
        <v>9.6920000000000002</v>
      </c>
      <c r="S45" s="38">
        <v>15.712</v>
      </c>
      <c r="T45" s="38">
        <v>2.1953</v>
      </c>
      <c r="U45" s="38">
        <v>2.1276999999999999</v>
      </c>
      <c r="V45" s="38">
        <v>2.1276999999999999</v>
      </c>
      <c r="W45" s="57">
        <v>0.89559999999999995</v>
      </c>
      <c r="X45" s="38">
        <v>0</v>
      </c>
      <c r="Y45" s="58">
        <v>1.3672</v>
      </c>
      <c r="Z45" s="55">
        <v>2</v>
      </c>
    </row>
    <row r="46" spans="1:28" x14ac:dyDescent="0.25">
      <c r="D46" s="33">
        <f>AVERAGE(D29:D45)</f>
        <v>1.6478823529411761</v>
      </c>
      <c r="E46" s="51">
        <f t="shared" ref="E46:Y46" si="1">AVERAGE(E29:E45)</f>
        <v>0.72176470588235286</v>
      </c>
      <c r="F46" s="51">
        <f t="shared" si="1"/>
        <v>0.74800000000000011</v>
      </c>
      <c r="G46" s="51">
        <f t="shared" si="1"/>
        <v>1</v>
      </c>
      <c r="H46" s="51">
        <f t="shared" si="1"/>
        <v>0</v>
      </c>
      <c r="I46" s="51">
        <f t="shared" si="1"/>
        <v>0</v>
      </c>
      <c r="J46" s="33">
        <f t="shared" si="1"/>
        <v>2.1894117647058824</v>
      </c>
      <c r="K46" s="51">
        <f t="shared" si="1"/>
        <v>0</v>
      </c>
      <c r="L46" s="33">
        <f t="shared" si="1"/>
        <v>0.31970588235294112</v>
      </c>
      <c r="M46" s="33">
        <f t="shared" si="1"/>
        <v>5</v>
      </c>
      <c r="N46" s="51">
        <f t="shared" si="1"/>
        <v>0</v>
      </c>
      <c r="O46" s="33">
        <f t="shared" si="1"/>
        <v>5</v>
      </c>
      <c r="P46" s="51">
        <f t="shared" si="1"/>
        <v>8.5407647058823528</v>
      </c>
      <c r="Q46" s="33">
        <f t="shared" si="1"/>
        <v>21.865882352941181</v>
      </c>
      <c r="R46" s="33">
        <f t="shared" si="1"/>
        <v>9.805235294117649</v>
      </c>
      <c r="S46" s="51">
        <f t="shared" si="1"/>
        <v>15.586705882352941</v>
      </c>
      <c r="T46" s="33">
        <f t="shared" si="1"/>
        <v>2.1871823529411762</v>
      </c>
      <c r="U46" s="33">
        <f t="shared" si="1"/>
        <v>2.1176647058823526</v>
      </c>
      <c r="V46" s="51">
        <f t="shared" si="1"/>
        <v>2.1176647058823526</v>
      </c>
      <c r="W46" s="51">
        <f t="shared" si="1"/>
        <v>0.89202352941176477</v>
      </c>
      <c r="X46" s="51">
        <f t="shared" si="1"/>
        <v>0</v>
      </c>
      <c r="Y46" s="53">
        <f t="shared" si="1"/>
        <v>1.4309529411764701</v>
      </c>
      <c r="AB46" s="35">
        <f>S46-S47</f>
        <v>15.219139359409233</v>
      </c>
    </row>
    <row r="47" spans="1:28" x14ac:dyDescent="0.25">
      <c r="S47" s="51">
        <f>_xlfn.STDEV.P(S29:S45)</f>
        <v>0.36756652294370812</v>
      </c>
      <c r="AB47" s="35">
        <f>S46+S47</f>
        <v>15.954272405296649</v>
      </c>
    </row>
    <row r="48" spans="1:28" x14ac:dyDescent="0.25">
      <c r="S48" s="35"/>
    </row>
    <row r="49" spans="1:28" x14ac:dyDescent="0.25">
      <c r="A49" s="72" t="s">
        <v>103</v>
      </c>
      <c r="B49" s="72" t="s">
        <v>104</v>
      </c>
      <c r="C49" s="72" t="s">
        <v>105</v>
      </c>
      <c r="D49" s="39">
        <v>8</v>
      </c>
      <c r="E49" s="39">
        <v>9</v>
      </c>
      <c r="F49" s="39">
        <v>11</v>
      </c>
      <c r="G49" s="39">
        <v>15</v>
      </c>
      <c r="H49" s="39">
        <v>16</v>
      </c>
      <c r="I49" s="39">
        <v>18</v>
      </c>
      <c r="J49" s="39">
        <v>19</v>
      </c>
      <c r="K49" s="39">
        <v>21</v>
      </c>
      <c r="L49" s="39">
        <v>22</v>
      </c>
      <c r="M49" s="39">
        <v>23</v>
      </c>
      <c r="N49" s="39">
        <v>24</v>
      </c>
      <c r="O49" s="39">
        <v>25</v>
      </c>
      <c r="P49" s="39">
        <v>26</v>
      </c>
      <c r="Q49" s="39">
        <v>27</v>
      </c>
      <c r="R49" s="39">
        <v>29</v>
      </c>
      <c r="S49" s="39">
        <v>31</v>
      </c>
      <c r="T49" s="39">
        <v>34</v>
      </c>
      <c r="U49" s="39">
        <v>35</v>
      </c>
      <c r="V49" s="39">
        <v>36</v>
      </c>
      <c r="W49" s="57">
        <v>37</v>
      </c>
      <c r="X49" s="39">
        <v>40</v>
      </c>
      <c r="Y49" s="73" t="s">
        <v>5</v>
      </c>
      <c r="Z49" s="72" t="s">
        <v>1</v>
      </c>
    </row>
    <row r="50" spans="1:28" x14ac:dyDescent="0.25">
      <c r="A50" s="72"/>
      <c r="B50" s="72"/>
      <c r="C50" s="72"/>
      <c r="D50" s="38" t="s">
        <v>11</v>
      </c>
      <c r="E50" s="38" t="s">
        <v>12</v>
      </c>
      <c r="F50" s="38" t="s">
        <v>13</v>
      </c>
      <c r="G50" s="38" t="s">
        <v>14</v>
      </c>
      <c r="H50" s="38" t="s">
        <v>15</v>
      </c>
      <c r="I50" s="38" t="s">
        <v>16</v>
      </c>
      <c r="J50" s="38" t="s">
        <v>17</v>
      </c>
      <c r="K50" s="38" t="s">
        <v>18</v>
      </c>
      <c r="L50" s="38" t="s">
        <v>19</v>
      </c>
      <c r="M50" s="38" t="s">
        <v>20</v>
      </c>
      <c r="N50" s="38" t="s">
        <v>21</v>
      </c>
      <c r="O50" s="38" t="s">
        <v>22</v>
      </c>
      <c r="P50" s="38" t="s">
        <v>23</v>
      </c>
      <c r="Q50" s="38" t="s">
        <v>24</v>
      </c>
      <c r="R50" s="38" t="s">
        <v>25</v>
      </c>
      <c r="S50" s="38" t="s">
        <v>26</v>
      </c>
      <c r="T50" s="38" t="s">
        <v>27</v>
      </c>
      <c r="U50" s="38" t="s">
        <v>28</v>
      </c>
      <c r="V50" s="38" t="s">
        <v>29</v>
      </c>
      <c r="W50" s="57" t="s">
        <v>30</v>
      </c>
      <c r="X50" s="38" t="s">
        <v>101</v>
      </c>
      <c r="Y50" s="73"/>
      <c r="Z50" s="72"/>
    </row>
    <row r="51" spans="1:28" x14ac:dyDescent="0.25">
      <c r="A51" s="56">
        <v>18</v>
      </c>
      <c r="B51" s="56">
        <v>195733</v>
      </c>
      <c r="C51" s="56" t="s">
        <v>46</v>
      </c>
      <c r="D51" s="38">
        <v>1.3080000000000001</v>
      </c>
      <c r="E51" s="38">
        <v>0.86</v>
      </c>
      <c r="F51" s="38">
        <v>0.875</v>
      </c>
      <c r="G51" s="38">
        <v>1</v>
      </c>
      <c r="H51" s="38">
        <v>0</v>
      </c>
      <c r="I51" s="38">
        <v>0</v>
      </c>
      <c r="J51" s="38">
        <v>2.19</v>
      </c>
      <c r="K51" s="38">
        <v>0</v>
      </c>
      <c r="L51" s="38">
        <v>0.31</v>
      </c>
      <c r="M51" s="38">
        <v>5</v>
      </c>
      <c r="N51" s="38">
        <v>0</v>
      </c>
      <c r="O51" s="38">
        <v>5</v>
      </c>
      <c r="P51" s="38">
        <v>8.7850000000000001</v>
      </c>
      <c r="Q51" s="38">
        <v>22.718</v>
      </c>
      <c r="R51" s="38">
        <v>11.596</v>
      </c>
      <c r="S51" s="38">
        <v>16.341999999999999</v>
      </c>
      <c r="T51" s="38">
        <v>2.1230000000000002</v>
      </c>
      <c r="U51" s="38">
        <v>2.1337999999999999</v>
      </c>
      <c r="V51" s="38">
        <v>2.1230000000000002</v>
      </c>
      <c r="W51" s="57">
        <v>0.90300000000000002</v>
      </c>
      <c r="X51" s="38">
        <v>0</v>
      </c>
      <c r="Y51" s="58">
        <v>1.1034999999999999</v>
      </c>
      <c r="Z51" s="55">
        <v>3</v>
      </c>
    </row>
    <row r="52" spans="1:28" x14ac:dyDescent="0.25">
      <c r="A52" s="56">
        <v>19</v>
      </c>
      <c r="B52" s="56">
        <v>195734</v>
      </c>
      <c r="C52" s="56" t="s">
        <v>47</v>
      </c>
      <c r="D52" s="38">
        <v>1.419</v>
      </c>
      <c r="E52" s="38">
        <v>0.86</v>
      </c>
      <c r="F52" s="38">
        <v>0.83799999999999997</v>
      </c>
      <c r="G52" s="38">
        <v>1</v>
      </c>
      <c r="H52" s="38">
        <v>0</v>
      </c>
      <c r="I52" s="38">
        <v>0</v>
      </c>
      <c r="J52" s="38">
        <v>2.19</v>
      </c>
      <c r="K52" s="38">
        <v>0</v>
      </c>
      <c r="L52" s="38">
        <v>0.31</v>
      </c>
      <c r="M52" s="38">
        <v>5</v>
      </c>
      <c r="N52" s="38">
        <v>0</v>
      </c>
      <c r="O52" s="38">
        <v>5</v>
      </c>
      <c r="P52" s="38">
        <v>8.7159999999999993</v>
      </c>
      <c r="Q52" s="38">
        <v>22.792000000000002</v>
      </c>
      <c r="R52" s="38">
        <v>11.452</v>
      </c>
      <c r="S52" s="38">
        <v>16.138999999999999</v>
      </c>
      <c r="T52" s="38">
        <v>2.1233</v>
      </c>
      <c r="U52" s="38">
        <v>2.1242000000000001</v>
      </c>
      <c r="V52" s="38">
        <v>2.1233</v>
      </c>
      <c r="W52" s="57">
        <v>0.90329999999999999</v>
      </c>
      <c r="X52" s="38">
        <v>0</v>
      </c>
      <c r="Y52" s="58">
        <v>1.1718999999999999</v>
      </c>
      <c r="Z52" s="48">
        <v>3</v>
      </c>
    </row>
    <row r="53" spans="1:28" x14ac:dyDescent="0.25">
      <c r="D53" s="33">
        <f>AVERAGE(D51:D52)</f>
        <v>1.3635000000000002</v>
      </c>
      <c r="E53" s="51">
        <f t="shared" ref="E53:Y53" si="2">AVERAGE(E51:E52)</f>
        <v>0.86</v>
      </c>
      <c r="F53" s="51">
        <f t="shared" si="2"/>
        <v>0.85650000000000004</v>
      </c>
      <c r="G53" s="51">
        <f t="shared" si="2"/>
        <v>1</v>
      </c>
      <c r="H53" s="51">
        <f t="shared" si="2"/>
        <v>0</v>
      </c>
      <c r="I53" s="51">
        <f t="shared" si="2"/>
        <v>0</v>
      </c>
      <c r="J53" s="33">
        <f t="shared" si="2"/>
        <v>2.19</v>
      </c>
      <c r="K53" s="51">
        <f t="shared" si="2"/>
        <v>0</v>
      </c>
      <c r="L53" s="33">
        <f t="shared" si="2"/>
        <v>0.31</v>
      </c>
      <c r="M53" s="33">
        <f t="shared" si="2"/>
        <v>5</v>
      </c>
      <c r="N53" s="51">
        <f t="shared" si="2"/>
        <v>0</v>
      </c>
      <c r="O53" s="33">
        <f t="shared" si="2"/>
        <v>5</v>
      </c>
      <c r="P53" s="51">
        <f t="shared" si="2"/>
        <v>8.7504999999999988</v>
      </c>
      <c r="Q53" s="33">
        <f t="shared" si="2"/>
        <v>22.755000000000003</v>
      </c>
      <c r="R53" s="33">
        <f t="shared" si="2"/>
        <v>11.524000000000001</v>
      </c>
      <c r="S53" s="51">
        <f t="shared" si="2"/>
        <v>16.240499999999997</v>
      </c>
      <c r="T53" s="33">
        <f t="shared" si="2"/>
        <v>2.1231499999999999</v>
      </c>
      <c r="U53" s="33">
        <f t="shared" si="2"/>
        <v>2.129</v>
      </c>
      <c r="V53" s="51">
        <f t="shared" si="2"/>
        <v>2.1231499999999999</v>
      </c>
      <c r="W53" s="51">
        <f>AVERAGE(W51:W52)</f>
        <v>0.90315000000000001</v>
      </c>
      <c r="X53" s="51">
        <f t="shared" si="2"/>
        <v>0</v>
      </c>
      <c r="Y53" s="53">
        <f t="shared" si="2"/>
        <v>1.1376999999999999</v>
      </c>
    </row>
    <row r="54" spans="1:28" x14ac:dyDescent="0.25">
      <c r="S54" s="51">
        <f>_xlfn.STDEV.P(S51:S52)</f>
        <v>0.1014999999999997</v>
      </c>
      <c r="AB54" s="35">
        <f>S46-S47</f>
        <v>15.219139359409233</v>
      </c>
    </row>
    <row r="55" spans="1:28" x14ac:dyDescent="0.25">
      <c r="AB55" s="35">
        <f>S53+S54</f>
        <v>16.341999999999999</v>
      </c>
    </row>
    <row r="56" spans="1:28" x14ac:dyDescent="0.25">
      <c r="A56" s="72" t="s">
        <v>103</v>
      </c>
      <c r="B56" s="72" t="s">
        <v>104</v>
      </c>
      <c r="C56" s="72" t="s">
        <v>105</v>
      </c>
      <c r="D56" s="39">
        <v>8</v>
      </c>
      <c r="E56" s="39">
        <v>9</v>
      </c>
      <c r="F56" s="39">
        <v>11</v>
      </c>
      <c r="G56" s="39">
        <v>15</v>
      </c>
      <c r="H56" s="39">
        <v>16</v>
      </c>
      <c r="I56" s="39">
        <v>18</v>
      </c>
      <c r="J56" s="39">
        <v>19</v>
      </c>
      <c r="K56" s="39">
        <v>21</v>
      </c>
      <c r="L56" s="39">
        <v>22</v>
      </c>
      <c r="M56" s="39">
        <v>23</v>
      </c>
      <c r="N56" s="39">
        <v>24</v>
      </c>
      <c r="O56" s="39">
        <v>25</v>
      </c>
      <c r="P56" s="39">
        <v>26</v>
      </c>
      <c r="Q56" s="39">
        <v>27</v>
      </c>
      <c r="R56" s="39">
        <v>29</v>
      </c>
      <c r="S56" s="39">
        <v>31</v>
      </c>
      <c r="T56" s="39">
        <v>34</v>
      </c>
      <c r="U56" s="39">
        <v>35</v>
      </c>
      <c r="V56" s="39">
        <v>36</v>
      </c>
      <c r="W56" s="57">
        <v>37</v>
      </c>
      <c r="X56" s="39">
        <v>40</v>
      </c>
      <c r="Y56" s="73" t="s">
        <v>5</v>
      </c>
      <c r="Z56" s="72" t="s">
        <v>1</v>
      </c>
    </row>
    <row r="57" spans="1:28" x14ac:dyDescent="0.25">
      <c r="A57" s="72"/>
      <c r="B57" s="72"/>
      <c r="C57" s="72"/>
      <c r="D57" s="38" t="s">
        <v>11</v>
      </c>
      <c r="E57" s="38" t="s">
        <v>12</v>
      </c>
      <c r="F57" s="38" t="s">
        <v>13</v>
      </c>
      <c r="G57" s="38" t="s">
        <v>14</v>
      </c>
      <c r="H57" s="38" t="s">
        <v>15</v>
      </c>
      <c r="I57" s="38" t="s">
        <v>16</v>
      </c>
      <c r="J57" s="38" t="s">
        <v>17</v>
      </c>
      <c r="K57" s="38" t="s">
        <v>18</v>
      </c>
      <c r="L57" s="38" t="s">
        <v>19</v>
      </c>
      <c r="M57" s="38" t="s">
        <v>20</v>
      </c>
      <c r="N57" s="38" t="s">
        <v>21</v>
      </c>
      <c r="O57" s="38" t="s">
        <v>22</v>
      </c>
      <c r="P57" s="38" t="s">
        <v>23</v>
      </c>
      <c r="Q57" s="38" t="s">
        <v>24</v>
      </c>
      <c r="R57" s="38" t="s">
        <v>25</v>
      </c>
      <c r="S57" s="38" t="s">
        <v>26</v>
      </c>
      <c r="T57" s="38" t="s">
        <v>27</v>
      </c>
      <c r="U57" s="38" t="s">
        <v>28</v>
      </c>
      <c r="V57" s="38" t="s">
        <v>29</v>
      </c>
      <c r="W57" s="57" t="s">
        <v>30</v>
      </c>
      <c r="X57" s="38" t="s">
        <v>101</v>
      </c>
      <c r="Y57" s="73"/>
      <c r="Z57" s="72"/>
    </row>
    <row r="58" spans="1:28" x14ac:dyDescent="0.25">
      <c r="A58" s="56">
        <v>41</v>
      </c>
      <c r="B58" s="56">
        <v>253083</v>
      </c>
      <c r="C58" s="56" t="s">
        <v>64</v>
      </c>
      <c r="D58" s="38">
        <v>1.5489999999999999</v>
      </c>
      <c r="E58" s="38">
        <v>0.77800000000000002</v>
      </c>
      <c r="F58" s="38">
        <v>0.77800000000000002</v>
      </c>
      <c r="G58" s="38">
        <v>1</v>
      </c>
      <c r="H58" s="38">
        <v>0</v>
      </c>
      <c r="I58" s="38">
        <v>0</v>
      </c>
      <c r="J58" s="38">
        <v>2.19</v>
      </c>
      <c r="K58" s="38">
        <v>0</v>
      </c>
      <c r="L58" s="38">
        <v>0.31</v>
      </c>
      <c r="M58" s="38">
        <v>5</v>
      </c>
      <c r="N58" s="38">
        <v>0</v>
      </c>
      <c r="O58" s="38">
        <v>5</v>
      </c>
      <c r="P58" s="38">
        <v>8.8249999999999993</v>
      </c>
      <c r="Q58" s="38">
        <v>21.707999999999998</v>
      </c>
      <c r="R58" s="38">
        <v>11.769</v>
      </c>
      <c r="S58" s="38">
        <v>16.635999999999999</v>
      </c>
      <c r="T58" s="38">
        <v>2.1471</v>
      </c>
      <c r="U58" s="38">
        <v>2.1907999999999999</v>
      </c>
      <c r="V58" s="38">
        <v>2.1471</v>
      </c>
      <c r="W58" s="57">
        <v>0.90710000000000002</v>
      </c>
      <c r="X58" s="38">
        <v>0</v>
      </c>
      <c r="Y58" s="58">
        <v>1.1914</v>
      </c>
      <c r="Z58" s="55">
        <v>4</v>
      </c>
    </row>
    <row r="59" spans="1:28" x14ac:dyDescent="0.25">
      <c r="A59" s="56">
        <v>42</v>
      </c>
      <c r="B59" s="56">
        <v>260210</v>
      </c>
      <c r="C59" s="56" t="s">
        <v>65</v>
      </c>
      <c r="D59" s="38">
        <v>1.83</v>
      </c>
      <c r="E59" s="38">
        <v>0.75</v>
      </c>
      <c r="F59" s="38">
        <v>0.75</v>
      </c>
      <c r="G59" s="38">
        <v>1</v>
      </c>
      <c r="H59" s="38">
        <v>0</v>
      </c>
      <c r="I59" s="38">
        <v>0</v>
      </c>
      <c r="J59" s="38">
        <v>2.19</v>
      </c>
      <c r="K59" s="38">
        <v>0</v>
      </c>
      <c r="L59" s="38">
        <v>0.31</v>
      </c>
      <c r="M59" s="38">
        <v>5</v>
      </c>
      <c r="N59" s="38">
        <v>0</v>
      </c>
      <c r="O59" s="38">
        <v>5</v>
      </c>
      <c r="P59" s="38">
        <v>8.9540000000000006</v>
      </c>
      <c r="Q59" s="38">
        <v>21.28</v>
      </c>
      <c r="R59" s="38">
        <v>11.516999999999999</v>
      </c>
      <c r="S59" s="38">
        <v>16.009</v>
      </c>
      <c r="T59" s="38">
        <v>2.0939000000000001</v>
      </c>
      <c r="U59" s="38">
        <v>2.1392000000000002</v>
      </c>
      <c r="V59" s="38">
        <v>2.0939000000000001</v>
      </c>
      <c r="W59" s="57">
        <v>0.87390000000000001</v>
      </c>
      <c r="X59" s="38">
        <v>0</v>
      </c>
      <c r="Y59" s="58">
        <v>1.3573999999999999</v>
      </c>
      <c r="Z59" s="55">
        <v>4</v>
      </c>
    </row>
    <row r="60" spans="1:28" x14ac:dyDescent="0.25">
      <c r="A60" s="61">
        <v>23</v>
      </c>
      <c r="B60" s="61">
        <v>202157</v>
      </c>
      <c r="C60" s="61" t="s">
        <v>51</v>
      </c>
      <c r="D60" s="38">
        <v>1.66</v>
      </c>
      <c r="E60" s="40">
        <v>0.755</v>
      </c>
      <c r="F60" s="40">
        <v>0.755</v>
      </c>
      <c r="G60" s="38">
        <v>1</v>
      </c>
      <c r="H60" s="51">
        <v>0</v>
      </c>
      <c r="I60" s="51">
        <v>0</v>
      </c>
      <c r="J60" s="38">
        <v>2.19</v>
      </c>
      <c r="K60" s="38">
        <v>0</v>
      </c>
      <c r="L60" s="38">
        <v>0.31</v>
      </c>
      <c r="M60" s="38">
        <v>5</v>
      </c>
      <c r="N60" s="51">
        <v>0</v>
      </c>
      <c r="O60" s="38">
        <v>5</v>
      </c>
      <c r="P60" s="38">
        <v>8.6549999999999994</v>
      </c>
      <c r="Q60" s="38">
        <v>21.821999999999999</v>
      </c>
      <c r="R60" s="38">
        <v>10.26</v>
      </c>
      <c r="S60" s="38">
        <v>16.640999999999998</v>
      </c>
      <c r="T60" s="38">
        <v>2.2347000000000001</v>
      </c>
      <c r="U60" s="38">
        <v>2.1497999999999999</v>
      </c>
      <c r="V60" s="38">
        <v>2.1497999999999999</v>
      </c>
      <c r="W60" s="38">
        <v>0.91759999999999997</v>
      </c>
      <c r="X60" s="51">
        <v>10.978</v>
      </c>
      <c r="Y60" s="62">
        <v>1.2206999999999999</v>
      </c>
      <c r="Z60" s="60">
        <v>2</v>
      </c>
    </row>
    <row r="61" spans="1:28" x14ac:dyDescent="0.25">
      <c r="A61" s="61">
        <v>51</v>
      </c>
      <c r="B61" s="61">
        <v>35770</v>
      </c>
      <c r="C61" s="61" t="s">
        <v>73</v>
      </c>
      <c r="D61" s="38">
        <v>2.3450000000000002</v>
      </c>
      <c r="E61" s="40">
        <v>0.83799999999999997</v>
      </c>
      <c r="F61" s="40">
        <v>0.77400000000000002</v>
      </c>
      <c r="G61" s="38">
        <v>1</v>
      </c>
      <c r="H61" s="51">
        <v>0</v>
      </c>
      <c r="I61" s="51">
        <v>0</v>
      </c>
      <c r="J61" s="38">
        <v>2.16</v>
      </c>
      <c r="K61" s="38">
        <v>0</v>
      </c>
      <c r="L61" s="38">
        <v>0.55000000000000004</v>
      </c>
      <c r="M61" s="38">
        <v>6</v>
      </c>
      <c r="N61" s="51">
        <v>0</v>
      </c>
      <c r="O61" s="38">
        <v>6</v>
      </c>
      <c r="P61" s="38">
        <v>9.1180000000000003</v>
      </c>
      <c r="Q61" s="38">
        <v>22.643000000000001</v>
      </c>
      <c r="R61" s="38">
        <v>9.6449999999999996</v>
      </c>
      <c r="S61" s="38">
        <v>16.274000000000001</v>
      </c>
      <c r="T61" s="38">
        <v>2.242</v>
      </c>
      <c r="U61" s="38">
        <v>2.2465999999999999</v>
      </c>
      <c r="V61" s="38">
        <v>2.242</v>
      </c>
      <c r="W61" s="38">
        <v>1.022</v>
      </c>
      <c r="X61" s="51">
        <v>0</v>
      </c>
      <c r="Y61" s="62">
        <v>1.2109000000000001</v>
      </c>
      <c r="Z61" s="60">
        <v>2</v>
      </c>
    </row>
    <row r="62" spans="1:28" x14ac:dyDescent="0.25">
      <c r="A62" s="56">
        <v>43</v>
      </c>
      <c r="B62" s="56">
        <v>262812</v>
      </c>
      <c r="C62" s="56" t="s">
        <v>66</v>
      </c>
      <c r="D62" s="38">
        <v>1.77</v>
      </c>
      <c r="E62" s="38">
        <v>0.81</v>
      </c>
      <c r="F62" s="38">
        <v>0.75</v>
      </c>
      <c r="G62" s="38">
        <v>1</v>
      </c>
      <c r="H62" s="38">
        <v>0</v>
      </c>
      <c r="I62" s="38">
        <v>0</v>
      </c>
      <c r="J62" s="38">
        <v>2.19</v>
      </c>
      <c r="K62" s="38">
        <v>0</v>
      </c>
      <c r="L62" s="38">
        <v>0.31</v>
      </c>
      <c r="M62" s="38">
        <v>5</v>
      </c>
      <c r="N62" s="38">
        <v>0</v>
      </c>
      <c r="O62" s="38">
        <v>5</v>
      </c>
      <c r="P62" s="38">
        <v>8.8689999999999998</v>
      </c>
      <c r="Q62" s="38">
        <v>21.606999999999999</v>
      </c>
      <c r="R62" s="38">
        <v>11.275</v>
      </c>
      <c r="S62" s="38">
        <v>16.506</v>
      </c>
      <c r="T62" s="38">
        <v>2.1560000000000001</v>
      </c>
      <c r="U62" s="38">
        <v>2.1469999999999998</v>
      </c>
      <c r="V62" s="38">
        <v>2.1469999999999998</v>
      </c>
      <c r="W62" s="57">
        <v>0.92689999999999995</v>
      </c>
      <c r="X62" s="38">
        <v>0</v>
      </c>
      <c r="Y62" s="58">
        <v>1.2598</v>
      </c>
      <c r="Z62" s="55">
        <v>4</v>
      </c>
    </row>
    <row r="63" spans="1:28" x14ac:dyDescent="0.25">
      <c r="D63" s="33">
        <f>AVERAGE(D58:D62)</f>
        <v>1.8308</v>
      </c>
      <c r="E63" s="51">
        <f t="shared" ref="E63:Y63" si="3">AVERAGE(E58:E62)</f>
        <v>0.78620000000000001</v>
      </c>
      <c r="F63" s="51">
        <f t="shared" si="3"/>
        <v>0.76139999999999997</v>
      </c>
      <c r="G63" s="51">
        <f t="shared" si="3"/>
        <v>1</v>
      </c>
      <c r="H63" s="51">
        <f t="shared" si="3"/>
        <v>0</v>
      </c>
      <c r="I63" s="51">
        <f t="shared" si="3"/>
        <v>0</v>
      </c>
      <c r="J63" s="33">
        <f t="shared" si="3"/>
        <v>2.1840000000000002</v>
      </c>
      <c r="K63" s="51">
        <f t="shared" si="3"/>
        <v>0</v>
      </c>
      <c r="L63" s="33">
        <f t="shared" si="3"/>
        <v>0.35799999999999998</v>
      </c>
      <c r="M63" s="33">
        <f t="shared" si="3"/>
        <v>5.2</v>
      </c>
      <c r="N63" s="51">
        <f t="shared" si="3"/>
        <v>0</v>
      </c>
      <c r="O63" s="33">
        <f t="shared" si="3"/>
        <v>5.2</v>
      </c>
      <c r="P63" s="51">
        <f t="shared" si="3"/>
        <v>8.8841999999999999</v>
      </c>
      <c r="Q63" s="33">
        <f t="shared" si="3"/>
        <v>21.812000000000001</v>
      </c>
      <c r="R63" s="33">
        <f t="shared" si="3"/>
        <v>10.8932</v>
      </c>
      <c r="S63" s="51">
        <f>AVERAGE(S58:S62)</f>
        <v>16.4132</v>
      </c>
      <c r="T63" s="33">
        <f t="shared" si="3"/>
        <v>2.1747400000000003</v>
      </c>
      <c r="U63" s="33">
        <f t="shared" si="3"/>
        <v>2.1746799999999999</v>
      </c>
      <c r="V63" s="51">
        <f t="shared" si="3"/>
        <v>2.1559599999999999</v>
      </c>
      <c r="W63" s="51">
        <f t="shared" si="3"/>
        <v>0.92949999999999999</v>
      </c>
      <c r="X63" s="51">
        <f t="shared" si="3"/>
        <v>2.1955999999999998</v>
      </c>
      <c r="Y63" s="53">
        <f t="shared" si="3"/>
        <v>1.24804</v>
      </c>
    </row>
    <row r="64" spans="1:28" x14ac:dyDescent="0.25">
      <c r="S64">
        <f>_xlfn.STDEV.P(S58:S62)</f>
        <v>0.24203255979309823</v>
      </c>
      <c r="AB64" s="35">
        <f>S63-S64</f>
        <v>16.171167440206901</v>
      </c>
    </row>
    <row r="65" spans="28:28" x14ac:dyDescent="0.25">
      <c r="AB65" s="35">
        <f>S63+S64</f>
        <v>16.655232559793099</v>
      </c>
    </row>
  </sheetData>
  <mergeCells count="25">
    <mergeCell ref="A7:A8"/>
    <mergeCell ref="B7:B8"/>
    <mergeCell ref="C7:C8"/>
    <mergeCell ref="Y7:Y8"/>
    <mergeCell ref="Z7:Z8"/>
    <mergeCell ref="A1:A2"/>
    <mergeCell ref="B1:B2"/>
    <mergeCell ref="C1:C2"/>
    <mergeCell ref="Y1:Y2"/>
    <mergeCell ref="Z1:Z2"/>
    <mergeCell ref="A49:A50"/>
    <mergeCell ref="B49:B50"/>
    <mergeCell ref="C49:C50"/>
    <mergeCell ref="Y49:Y50"/>
    <mergeCell ref="Z49:Z50"/>
    <mergeCell ref="A27:A28"/>
    <mergeCell ref="B27:B28"/>
    <mergeCell ref="C27:C28"/>
    <mergeCell ref="Y27:Y28"/>
    <mergeCell ref="Z27:Z28"/>
    <mergeCell ref="A56:A57"/>
    <mergeCell ref="B56:B57"/>
    <mergeCell ref="C56:C57"/>
    <mergeCell ref="Y56:Y57"/>
    <mergeCell ref="Z56:Z5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D544-F83E-4C6B-98B6-2F4FC5F2D3F1}">
  <dimension ref="A1:AB56"/>
  <sheetViews>
    <sheetView topLeftCell="J4" zoomScale="70" zoomScaleNormal="70" workbookViewId="0">
      <selection activeCell="J29" sqref="A29:XFD52"/>
    </sheetView>
  </sheetViews>
  <sheetFormatPr defaultRowHeight="13.8" x14ac:dyDescent="0.25"/>
  <cols>
    <col min="1" max="1" width="5.5546875" bestFit="1" customWidth="1"/>
    <col min="2" max="2" width="10.109375" bestFit="1" customWidth="1"/>
    <col min="3" max="3" width="38.44140625" bestFit="1" customWidth="1"/>
    <col min="4" max="5" width="11" bestFit="1" customWidth="1"/>
    <col min="6" max="6" width="14" bestFit="1" customWidth="1"/>
    <col min="7" max="8" width="9.33203125" bestFit="1" customWidth="1"/>
    <col min="9" max="9" width="8.5546875" bestFit="1" customWidth="1"/>
    <col min="10" max="11" width="10.5546875" bestFit="1" customWidth="1"/>
    <col min="12" max="12" width="13.6640625" bestFit="1" customWidth="1"/>
    <col min="13" max="14" width="11.5546875" bestFit="1" customWidth="1"/>
    <col min="15" max="15" width="14.5546875" bestFit="1" customWidth="1"/>
    <col min="16" max="16" width="8.5546875" bestFit="1" customWidth="1"/>
    <col min="17" max="18" width="9.5546875" bestFit="1" customWidth="1"/>
    <col min="19" max="19" width="11.21875" bestFit="1" customWidth="1"/>
    <col min="20" max="22" width="8.5546875" bestFit="1" customWidth="1"/>
    <col min="23" max="23" width="9" style="54" bestFit="1" customWidth="1"/>
    <col min="24" max="24" width="11.88671875" bestFit="1" customWidth="1"/>
    <col min="25" max="25" width="8.5546875" style="54" bestFit="1" customWidth="1"/>
    <col min="26" max="26" width="5.77734375" bestFit="1" customWidth="1"/>
    <col min="27" max="27" width="9.44140625" bestFit="1" customWidth="1"/>
    <col min="28" max="28" width="9" bestFit="1" customWidth="1"/>
  </cols>
  <sheetData>
    <row r="1" spans="1:26" x14ac:dyDescent="0.25">
      <c r="A1" s="72" t="s">
        <v>103</v>
      </c>
      <c r="B1" s="72" t="s">
        <v>104</v>
      </c>
      <c r="C1" s="72" t="s">
        <v>105</v>
      </c>
      <c r="D1" s="39">
        <v>8</v>
      </c>
      <c r="E1" s="39">
        <v>9</v>
      </c>
      <c r="F1" s="39">
        <v>11</v>
      </c>
      <c r="G1" s="39">
        <v>15</v>
      </c>
      <c r="H1" s="39">
        <v>16</v>
      </c>
      <c r="I1" s="39">
        <v>18</v>
      </c>
      <c r="J1" s="39">
        <v>19</v>
      </c>
      <c r="K1" s="39">
        <v>21</v>
      </c>
      <c r="L1" s="39">
        <v>22</v>
      </c>
      <c r="M1" s="39">
        <v>23</v>
      </c>
      <c r="N1" s="39">
        <v>24</v>
      </c>
      <c r="O1" s="39">
        <v>25</v>
      </c>
      <c r="P1" s="39">
        <v>26</v>
      </c>
      <c r="Q1" s="39">
        <v>27</v>
      </c>
      <c r="R1" s="39">
        <v>29</v>
      </c>
      <c r="S1" s="39">
        <v>31</v>
      </c>
      <c r="T1" s="39">
        <v>34</v>
      </c>
      <c r="U1" s="39">
        <v>35</v>
      </c>
      <c r="V1" s="39">
        <v>36</v>
      </c>
      <c r="W1" s="62">
        <v>37</v>
      </c>
      <c r="X1" s="39">
        <v>40</v>
      </c>
      <c r="Y1" s="73" t="s">
        <v>5</v>
      </c>
      <c r="Z1" s="72" t="s">
        <v>1</v>
      </c>
    </row>
    <row r="2" spans="1:26" x14ac:dyDescent="0.25">
      <c r="A2" s="72"/>
      <c r="B2" s="72"/>
      <c r="C2" s="72"/>
      <c r="D2" s="38" t="s">
        <v>11</v>
      </c>
      <c r="E2" s="38" t="s">
        <v>12</v>
      </c>
      <c r="F2" s="38" t="s">
        <v>13</v>
      </c>
      <c r="G2" s="38" t="s">
        <v>14</v>
      </c>
      <c r="H2" s="38" t="s">
        <v>15</v>
      </c>
      <c r="I2" s="38" t="s">
        <v>16</v>
      </c>
      <c r="J2" s="38" t="s">
        <v>17</v>
      </c>
      <c r="K2" s="38" t="s">
        <v>18</v>
      </c>
      <c r="L2" s="38" t="s">
        <v>19</v>
      </c>
      <c r="M2" s="38" t="s">
        <v>20</v>
      </c>
      <c r="N2" s="38" t="s">
        <v>21</v>
      </c>
      <c r="O2" s="38" t="s">
        <v>22</v>
      </c>
      <c r="P2" s="38" t="s">
        <v>23</v>
      </c>
      <c r="Q2" s="38" t="s">
        <v>24</v>
      </c>
      <c r="R2" s="38" t="s">
        <v>25</v>
      </c>
      <c r="S2" s="38" t="s">
        <v>26</v>
      </c>
      <c r="T2" s="38" t="s">
        <v>27</v>
      </c>
      <c r="U2" s="38" t="s">
        <v>28</v>
      </c>
      <c r="V2" s="38" t="s">
        <v>29</v>
      </c>
      <c r="W2" s="62" t="s">
        <v>30</v>
      </c>
      <c r="X2" s="38" t="s">
        <v>101</v>
      </c>
      <c r="Y2" s="73"/>
      <c r="Z2" s="72"/>
    </row>
    <row r="3" spans="1:26" x14ac:dyDescent="0.25">
      <c r="A3" s="61">
        <v>0</v>
      </c>
      <c r="B3" s="61">
        <v>108002</v>
      </c>
      <c r="C3" s="61" t="s">
        <v>31</v>
      </c>
      <c r="D3" s="38">
        <v>1.5820000000000001</v>
      </c>
      <c r="E3" s="51">
        <v>0.67500000000000004</v>
      </c>
      <c r="F3" s="51">
        <v>0.70099999999999996</v>
      </c>
      <c r="G3" s="51">
        <v>1</v>
      </c>
      <c r="H3" s="51">
        <v>0</v>
      </c>
      <c r="I3" s="51">
        <v>0</v>
      </c>
      <c r="J3" s="38">
        <v>2.19</v>
      </c>
      <c r="K3" s="51">
        <v>0</v>
      </c>
      <c r="L3" s="38">
        <v>0.31</v>
      </c>
      <c r="M3" s="38">
        <v>5</v>
      </c>
      <c r="N3" s="51">
        <v>0</v>
      </c>
      <c r="O3" s="38">
        <v>5</v>
      </c>
      <c r="P3" s="51">
        <v>8.4600000000000009</v>
      </c>
      <c r="Q3" s="38">
        <v>21.77</v>
      </c>
      <c r="R3" s="38">
        <v>9.84</v>
      </c>
      <c r="S3" s="51">
        <v>14.307</v>
      </c>
      <c r="T3" s="38">
        <v>2.1078999999999999</v>
      </c>
      <c r="U3" s="38">
        <v>2.0811999999999999</v>
      </c>
      <c r="V3" s="51">
        <v>2.0811999999999999</v>
      </c>
      <c r="W3" s="51">
        <v>0.86370000000000002</v>
      </c>
      <c r="X3" s="51">
        <v>0</v>
      </c>
      <c r="Y3" s="62">
        <v>1.6015999999999999</v>
      </c>
      <c r="Z3" s="60">
        <v>0</v>
      </c>
    </row>
    <row r="7" spans="1:26" x14ac:dyDescent="0.25">
      <c r="A7" s="72" t="s">
        <v>103</v>
      </c>
      <c r="B7" s="72" t="s">
        <v>104</v>
      </c>
      <c r="C7" s="72" t="s">
        <v>105</v>
      </c>
      <c r="D7" s="39">
        <v>8</v>
      </c>
      <c r="E7" s="39">
        <v>9</v>
      </c>
      <c r="F7" s="39">
        <v>11</v>
      </c>
      <c r="G7" s="39">
        <v>15</v>
      </c>
      <c r="H7" s="39">
        <v>16</v>
      </c>
      <c r="I7" s="39">
        <v>18</v>
      </c>
      <c r="J7" s="39">
        <v>19</v>
      </c>
      <c r="K7" s="39">
        <v>21</v>
      </c>
      <c r="L7" s="39">
        <v>22</v>
      </c>
      <c r="M7" s="39">
        <v>23</v>
      </c>
      <c r="N7" s="39">
        <v>24</v>
      </c>
      <c r="O7" s="39">
        <v>25</v>
      </c>
      <c r="P7" s="39">
        <v>26</v>
      </c>
      <c r="Q7" s="39">
        <v>27</v>
      </c>
      <c r="R7" s="39">
        <v>29</v>
      </c>
      <c r="S7" s="39">
        <v>31</v>
      </c>
      <c r="T7" s="39">
        <v>34</v>
      </c>
      <c r="U7" s="39">
        <v>35</v>
      </c>
      <c r="V7" s="39">
        <v>36</v>
      </c>
      <c r="W7" s="62">
        <v>37</v>
      </c>
      <c r="X7" s="39">
        <v>40</v>
      </c>
      <c r="Y7" s="73" t="s">
        <v>5</v>
      </c>
      <c r="Z7" s="72" t="s">
        <v>1</v>
      </c>
    </row>
    <row r="8" spans="1:26" x14ac:dyDescent="0.25">
      <c r="A8" s="72"/>
      <c r="B8" s="72"/>
      <c r="C8" s="72"/>
      <c r="D8" s="38" t="s">
        <v>11</v>
      </c>
      <c r="E8" s="38" t="s">
        <v>12</v>
      </c>
      <c r="F8" s="38" t="s">
        <v>13</v>
      </c>
      <c r="G8" s="38" t="s">
        <v>14</v>
      </c>
      <c r="H8" s="38" t="s">
        <v>15</v>
      </c>
      <c r="I8" s="38" t="s">
        <v>16</v>
      </c>
      <c r="J8" s="38" t="s">
        <v>17</v>
      </c>
      <c r="K8" s="38" t="s">
        <v>18</v>
      </c>
      <c r="L8" s="38" t="s">
        <v>19</v>
      </c>
      <c r="M8" s="38" t="s">
        <v>20</v>
      </c>
      <c r="N8" s="38" t="s">
        <v>21</v>
      </c>
      <c r="O8" s="38" t="s">
        <v>22</v>
      </c>
      <c r="P8" s="38" t="s">
        <v>23</v>
      </c>
      <c r="Q8" s="38" t="s">
        <v>24</v>
      </c>
      <c r="R8" s="38" t="s">
        <v>25</v>
      </c>
      <c r="S8" s="38" t="s">
        <v>26</v>
      </c>
      <c r="T8" s="38" t="s">
        <v>27</v>
      </c>
      <c r="U8" s="38" t="s">
        <v>28</v>
      </c>
      <c r="V8" s="38" t="s">
        <v>29</v>
      </c>
      <c r="W8" s="62" t="s">
        <v>30</v>
      </c>
      <c r="X8" s="38" t="s">
        <v>101</v>
      </c>
      <c r="Y8" s="73"/>
      <c r="Z8" s="72"/>
    </row>
    <row r="9" spans="1:26" x14ac:dyDescent="0.25">
      <c r="A9" s="61">
        <v>10</v>
      </c>
      <c r="B9" s="61">
        <v>169443</v>
      </c>
      <c r="C9" s="61" t="s">
        <v>38</v>
      </c>
      <c r="D9" s="38">
        <v>1.869</v>
      </c>
      <c r="E9" s="38">
        <v>0.73499999999999999</v>
      </c>
      <c r="F9" s="38">
        <v>0.78300000000000003</v>
      </c>
      <c r="G9" s="38">
        <v>1</v>
      </c>
      <c r="H9" s="38">
        <v>0</v>
      </c>
      <c r="I9" s="38">
        <v>0</v>
      </c>
      <c r="J9" s="38">
        <v>2.19</v>
      </c>
      <c r="K9" s="38">
        <v>0</v>
      </c>
      <c r="L9" s="38">
        <v>0.31</v>
      </c>
      <c r="M9" s="38">
        <v>5</v>
      </c>
      <c r="N9" s="38">
        <v>0</v>
      </c>
      <c r="O9" s="38">
        <v>5</v>
      </c>
      <c r="P9" s="38">
        <v>8.7349999999999994</v>
      </c>
      <c r="Q9" s="38">
        <v>21.643000000000001</v>
      </c>
      <c r="R9" s="38">
        <v>10.574</v>
      </c>
      <c r="S9" s="38">
        <v>16.238</v>
      </c>
      <c r="T9" s="38">
        <v>2.1726000000000001</v>
      </c>
      <c r="U9" s="38">
        <v>2.1355</v>
      </c>
      <c r="V9" s="38">
        <v>2.1355</v>
      </c>
      <c r="W9" s="62">
        <v>0.91769999999999996</v>
      </c>
      <c r="X9" s="38">
        <v>0</v>
      </c>
      <c r="Y9" s="62">
        <v>1.2988</v>
      </c>
      <c r="Z9" s="60">
        <v>1</v>
      </c>
    </row>
    <row r="10" spans="1:26" x14ac:dyDescent="0.25">
      <c r="A10" s="61">
        <v>21</v>
      </c>
      <c r="B10" s="61">
        <v>202155</v>
      </c>
      <c r="C10" s="61" t="s">
        <v>49</v>
      </c>
      <c r="D10" s="38">
        <v>1.66</v>
      </c>
      <c r="E10" s="38">
        <v>0.755</v>
      </c>
      <c r="F10" s="38">
        <v>0.755</v>
      </c>
      <c r="G10" s="38">
        <v>1</v>
      </c>
      <c r="H10" s="38">
        <v>0</v>
      </c>
      <c r="I10" s="38">
        <v>0</v>
      </c>
      <c r="J10" s="38">
        <v>2.19</v>
      </c>
      <c r="K10" s="38">
        <v>0</v>
      </c>
      <c r="L10" s="38">
        <v>0.31</v>
      </c>
      <c r="M10" s="38">
        <v>5</v>
      </c>
      <c r="N10" s="38">
        <v>0</v>
      </c>
      <c r="O10" s="38">
        <v>5</v>
      </c>
      <c r="P10" s="38">
        <v>8.6479999999999997</v>
      </c>
      <c r="Q10" s="38">
        <v>21.617000000000001</v>
      </c>
      <c r="R10" s="38">
        <v>10.081</v>
      </c>
      <c r="S10" s="38">
        <v>16.547000000000001</v>
      </c>
      <c r="T10" s="38">
        <v>2.2149999999999999</v>
      </c>
      <c r="U10" s="38">
        <v>2.1421000000000001</v>
      </c>
      <c r="V10" s="38">
        <v>2.1421000000000001</v>
      </c>
      <c r="W10" s="62">
        <v>0.90990000000000004</v>
      </c>
      <c r="X10" s="38">
        <v>0</v>
      </c>
      <c r="Y10" s="62">
        <v>1.25</v>
      </c>
      <c r="Z10" s="60">
        <v>1</v>
      </c>
    </row>
    <row r="11" spans="1:26" x14ac:dyDescent="0.25">
      <c r="A11" s="61">
        <v>22</v>
      </c>
      <c r="B11" s="61">
        <v>202156</v>
      </c>
      <c r="C11" s="61" t="s">
        <v>50</v>
      </c>
      <c r="D11" s="38">
        <v>1.66</v>
      </c>
      <c r="E11" s="38">
        <v>0.755</v>
      </c>
      <c r="F11" s="38">
        <v>0.755</v>
      </c>
      <c r="G11" s="38">
        <v>1</v>
      </c>
      <c r="H11" s="38">
        <v>0</v>
      </c>
      <c r="I11" s="38">
        <v>0</v>
      </c>
      <c r="J11" s="38">
        <v>2.19</v>
      </c>
      <c r="K11" s="38">
        <v>0</v>
      </c>
      <c r="L11" s="38">
        <v>0.31</v>
      </c>
      <c r="M11" s="38">
        <v>5</v>
      </c>
      <c r="N11" s="38">
        <v>0</v>
      </c>
      <c r="O11" s="38">
        <v>5</v>
      </c>
      <c r="P11" s="38">
        <v>8.6549999999999994</v>
      </c>
      <c r="Q11" s="38">
        <v>21.821999999999999</v>
      </c>
      <c r="R11" s="38">
        <v>10.26</v>
      </c>
      <c r="S11" s="38">
        <v>16.640999999999998</v>
      </c>
      <c r="T11" s="38">
        <v>2.2347000000000001</v>
      </c>
      <c r="U11" s="38">
        <v>2.1497999999999999</v>
      </c>
      <c r="V11" s="38">
        <v>2.1497999999999999</v>
      </c>
      <c r="W11" s="62">
        <v>0.91759999999999997</v>
      </c>
      <c r="X11" s="38">
        <v>0</v>
      </c>
      <c r="Y11" s="62">
        <v>1.2304999999999999</v>
      </c>
      <c r="Z11" s="60">
        <v>1</v>
      </c>
    </row>
    <row r="12" spans="1:26" x14ac:dyDescent="0.25">
      <c r="A12" s="61">
        <v>30</v>
      </c>
      <c r="B12" s="61">
        <v>203041</v>
      </c>
      <c r="C12" s="61" t="s">
        <v>45</v>
      </c>
      <c r="D12" s="38">
        <v>1.54</v>
      </c>
      <c r="E12" s="38">
        <v>0.745</v>
      </c>
      <c r="F12" s="38">
        <v>0.745</v>
      </c>
      <c r="G12" s="38">
        <v>1</v>
      </c>
      <c r="H12" s="38">
        <v>0</v>
      </c>
      <c r="I12" s="38">
        <v>0</v>
      </c>
      <c r="J12" s="38">
        <v>2.19</v>
      </c>
      <c r="K12" s="38">
        <v>0</v>
      </c>
      <c r="L12" s="38">
        <v>0.31</v>
      </c>
      <c r="M12" s="38">
        <v>5</v>
      </c>
      <c r="N12" s="38">
        <v>0</v>
      </c>
      <c r="O12" s="38">
        <v>5</v>
      </c>
      <c r="P12" s="38">
        <v>8.4589999999999996</v>
      </c>
      <c r="Q12" s="38">
        <v>22.067</v>
      </c>
      <c r="R12" s="38">
        <v>9.6329999999999991</v>
      </c>
      <c r="S12" s="38">
        <v>16.765000000000001</v>
      </c>
      <c r="T12" s="38">
        <v>2.2677999999999998</v>
      </c>
      <c r="U12" s="38">
        <v>2.1408999999999998</v>
      </c>
      <c r="V12" s="38">
        <v>2.1408999999999998</v>
      </c>
      <c r="W12" s="62">
        <v>0.9234</v>
      </c>
      <c r="X12" s="38">
        <v>0</v>
      </c>
      <c r="Y12" s="62">
        <v>1.2988</v>
      </c>
      <c r="Z12" s="60">
        <v>1</v>
      </c>
    </row>
    <row r="13" spans="1:26" x14ac:dyDescent="0.25">
      <c r="A13" s="61">
        <v>31</v>
      </c>
      <c r="B13" s="61">
        <v>203042</v>
      </c>
      <c r="C13" s="61" t="s">
        <v>45</v>
      </c>
      <c r="D13" s="38">
        <v>1.54</v>
      </c>
      <c r="E13" s="38">
        <v>0.745</v>
      </c>
      <c r="F13" s="38">
        <v>0.745</v>
      </c>
      <c r="G13" s="38">
        <v>1</v>
      </c>
      <c r="H13" s="38">
        <v>0</v>
      </c>
      <c r="I13" s="38">
        <v>0</v>
      </c>
      <c r="J13" s="38">
        <v>2.19</v>
      </c>
      <c r="K13" s="38">
        <v>0</v>
      </c>
      <c r="L13" s="38">
        <v>0.31</v>
      </c>
      <c r="M13" s="38">
        <v>5</v>
      </c>
      <c r="N13" s="38">
        <v>0</v>
      </c>
      <c r="O13" s="38">
        <v>5</v>
      </c>
      <c r="P13" s="38">
        <v>8.4559999999999995</v>
      </c>
      <c r="Q13" s="38">
        <v>22.151</v>
      </c>
      <c r="R13" s="38">
        <v>9.6280000000000001</v>
      </c>
      <c r="S13" s="38">
        <v>17.114999999999998</v>
      </c>
      <c r="T13" s="38">
        <v>2.2955000000000001</v>
      </c>
      <c r="U13" s="38">
        <v>2.149</v>
      </c>
      <c r="V13" s="38">
        <v>2.149</v>
      </c>
      <c r="W13" s="62">
        <v>0.93159999999999998</v>
      </c>
      <c r="X13" s="38">
        <v>0</v>
      </c>
      <c r="Y13" s="62">
        <v>1.2598</v>
      </c>
      <c r="Z13" s="60">
        <v>1</v>
      </c>
    </row>
    <row r="14" spans="1:26" x14ac:dyDescent="0.25">
      <c r="A14" s="61">
        <v>40</v>
      </c>
      <c r="B14" s="61">
        <v>248140</v>
      </c>
      <c r="C14" s="61" t="s">
        <v>63</v>
      </c>
      <c r="D14" s="38">
        <v>1.63</v>
      </c>
      <c r="E14" s="38">
        <v>0.78</v>
      </c>
      <c r="F14" s="38">
        <v>0.78</v>
      </c>
      <c r="G14" s="38">
        <v>1</v>
      </c>
      <c r="H14" s="38">
        <v>0</v>
      </c>
      <c r="I14" s="38">
        <v>0</v>
      </c>
      <c r="J14" s="38">
        <v>2.19</v>
      </c>
      <c r="K14" s="38">
        <v>0</v>
      </c>
      <c r="L14" s="38">
        <v>0.31</v>
      </c>
      <c r="M14" s="38">
        <v>5</v>
      </c>
      <c r="N14" s="38">
        <v>0</v>
      </c>
      <c r="O14" s="38">
        <v>5</v>
      </c>
      <c r="P14" s="38">
        <v>8.7289999999999992</v>
      </c>
      <c r="Q14" s="38">
        <v>21.803999999999998</v>
      </c>
      <c r="R14" s="38">
        <v>10.553000000000001</v>
      </c>
      <c r="S14" s="38">
        <v>16.835000000000001</v>
      </c>
      <c r="T14" s="38">
        <v>2.2183000000000002</v>
      </c>
      <c r="U14" s="38">
        <v>2.1526000000000001</v>
      </c>
      <c r="V14" s="38">
        <v>2.1526000000000001</v>
      </c>
      <c r="W14" s="62">
        <v>0.9204</v>
      </c>
      <c r="X14" s="38">
        <v>0</v>
      </c>
      <c r="Y14" s="62">
        <v>1.2012</v>
      </c>
      <c r="Z14" s="60">
        <v>1</v>
      </c>
    </row>
    <row r="15" spans="1:26" x14ac:dyDescent="0.25">
      <c r="A15" s="61">
        <v>55</v>
      </c>
      <c r="B15" s="61">
        <v>423538</v>
      </c>
      <c r="C15" s="61" t="s">
        <v>75</v>
      </c>
      <c r="D15" s="38">
        <v>1.552</v>
      </c>
      <c r="E15" s="38">
        <v>0.86</v>
      </c>
      <c r="F15" s="38">
        <v>0.79700000000000004</v>
      </c>
      <c r="G15" s="38">
        <v>1</v>
      </c>
      <c r="H15" s="38">
        <v>0</v>
      </c>
      <c r="I15" s="38">
        <v>0</v>
      </c>
      <c r="J15" s="38">
        <v>2.19</v>
      </c>
      <c r="K15" s="38">
        <v>0</v>
      </c>
      <c r="L15" s="38">
        <v>0.31</v>
      </c>
      <c r="M15" s="38">
        <v>5</v>
      </c>
      <c r="N15" s="38">
        <v>0</v>
      </c>
      <c r="O15" s="38">
        <v>5</v>
      </c>
      <c r="P15" s="38">
        <v>8.84</v>
      </c>
      <c r="Q15" s="38">
        <v>21.468</v>
      </c>
      <c r="R15" s="38">
        <v>10.220000000000001</v>
      </c>
      <c r="S15" s="38">
        <v>16.763999999999999</v>
      </c>
      <c r="T15" s="38">
        <v>2.2027000000000001</v>
      </c>
      <c r="U15" s="38">
        <v>2.15</v>
      </c>
      <c r="V15" s="38">
        <v>2.15</v>
      </c>
      <c r="W15" s="62">
        <v>0.91520000000000001</v>
      </c>
      <c r="X15" s="38">
        <v>0</v>
      </c>
      <c r="Y15" s="62">
        <v>1.2012</v>
      </c>
      <c r="Z15" s="60">
        <v>1</v>
      </c>
    </row>
    <row r="16" spans="1:26" x14ac:dyDescent="0.25">
      <c r="A16" s="61">
        <v>67</v>
      </c>
      <c r="B16" s="61">
        <v>71326</v>
      </c>
      <c r="C16" s="61" t="s">
        <v>86</v>
      </c>
      <c r="D16" s="38">
        <v>1.6</v>
      </c>
      <c r="E16" s="38">
        <v>0.82</v>
      </c>
      <c r="F16" s="38">
        <v>0.82</v>
      </c>
      <c r="G16" s="38">
        <v>1</v>
      </c>
      <c r="H16" s="38">
        <v>0</v>
      </c>
      <c r="I16" s="38">
        <v>0</v>
      </c>
      <c r="J16" s="38">
        <v>2.19</v>
      </c>
      <c r="K16" s="38">
        <v>0</v>
      </c>
      <c r="L16" s="38">
        <v>0.31</v>
      </c>
      <c r="M16" s="38">
        <v>5</v>
      </c>
      <c r="N16" s="38">
        <v>0</v>
      </c>
      <c r="O16" s="38">
        <v>5</v>
      </c>
      <c r="P16" s="38">
        <v>8.7360000000000007</v>
      </c>
      <c r="Q16" s="38">
        <v>22.093</v>
      </c>
      <c r="R16" s="38">
        <v>10.781000000000001</v>
      </c>
      <c r="S16" s="38">
        <v>17.338999999999999</v>
      </c>
      <c r="T16" s="38">
        <v>2.2299000000000002</v>
      </c>
      <c r="U16" s="38">
        <v>2.1728999999999998</v>
      </c>
      <c r="V16" s="38">
        <v>2.1728999999999998</v>
      </c>
      <c r="W16" s="62">
        <v>0.95540000000000003</v>
      </c>
      <c r="X16" s="38">
        <v>0</v>
      </c>
      <c r="Y16" s="62">
        <v>1.1523000000000001</v>
      </c>
      <c r="Z16" s="60">
        <v>1</v>
      </c>
    </row>
    <row r="17" spans="1:28" x14ac:dyDescent="0.25">
      <c r="A17" s="61">
        <v>69</v>
      </c>
      <c r="B17" s="61">
        <v>72217</v>
      </c>
      <c r="C17" s="61" t="s">
        <v>88</v>
      </c>
      <c r="D17" s="38">
        <v>1.96</v>
      </c>
      <c r="E17" s="38">
        <v>0.83</v>
      </c>
      <c r="F17" s="38">
        <v>0.83</v>
      </c>
      <c r="G17" s="38">
        <v>1</v>
      </c>
      <c r="H17" s="38">
        <v>0</v>
      </c>
      <c r="I17" s="38">
        <v>0</v>
      </c>
      <c r="J17" s="38">
        <v>2.19</v>
      </c>
      <c r="K17" s="38">
        <v>0</v>
      </c>
      <c r="L17" s="38">
        <v>0.31</v>
      </c>
      <c r="M17" s="38">
        <v>5</v>
      </c>
      <c r="N17" s="38">
        <v>0</v>
      </c>
      <c r="O17" s="38">
        <v>5</v>
      </c>
      <c r="P17" s="38">
        <v>8.57</v>
      </c>
      <c r="Q17" s="38">
        <v>22.617000000000001</v>
      </c>
      <c r="R17" s="38">
        <v>10.693</v>
      </c>
      <c r="S17" s="38">
        <v>16.922999999999998</v>
      </c>
      <c r="T17" s="38">
        <v>2.2892000000000001</v>
      </c>
      <c r="U17" s="38">
        <v>2.1633</v>
      </c>
      <c r="V17" s="38">
        <v>2.1633</v>
      </c>
      <c r="W17" s="62">
        <v>0.94589999999999996</v>
      </c>
      <c r="X17" s="38">
        <v>0</v>
      </c>
      <c r="Y17" s="62">
        <v>1.2695000000000001</v>
      </c>
      <c r="Z17" s="60">
        <v>1</v>
      </c>
    </row>
    <row r="18" spans="1:28" x14ac:dyDescent="0.25">
      <c r="A18" s="61">
        <v>76</v>
      </c>
      <c r="B18" s="61">
        <v>89991</v>
      </c>
      <c r="C18" s="61" t="s">
        <v>93</v>
      </c>
      <c r="D18" s="38">
        <v>1.83</v>
      </c>
      <c r="E18" s="38">
        <v>0.73499999999999999</v>
      </c>
      <c r="F18" s="38">
        <v>0.73499999999999999</v>
      </c>
      <c r="G18" s="38">
        <v>1</v>
      </c>
      <c r="H18" s="38">
        <v>0</v>
      </c>
      <c r="I18" s="38">
        <v>0</v>
      </c>
      <c r="J18" s="38">
        <v>2.19</v>
      </c>
      <c r="K18" s="38">
        <v>0</v>
      </c>
      <c r="L18" s="38">
        <v>0.31</v>
      </c>
      <c r="M18" s="38">
        <v>5</v>
      </c>
      <c r="N18" s="38">
        <v>0</v>
      </c>
      <c r="O18" s="38">
        <v>5</v>
      </c>
      <c r="P18" s="38">
        <v>8.7270000000000003</v>
      </c>
      <c r="Q18" s="38">
        <v>21.808</v>
      </c>
      <c r="R18" s="38">
        <v>10.590999999999999</v>
      </c>
      <c r="S18" s="38">
        <v>16.734999999999999</v>
      </c>
      <c r="T18" s="38">
        <v>2.2149000000000001</v>
      </c>
      <c r="U18" s="38">
        <v>2.1570999999999998</v>
      </c>
      <c r="V18" s="38">
        <v>2.1570999999999998</v>
      </c>
      <c r="W18" s="62">
        <v>0.92479999999999996</v>
      </c>
      <c r="X18" s="38">
        <v>0</v>
      </c>
      <c r="Y18" s="62">
        <v>1.2109000000000001</v>
      </c>
      <c r="Z18" s="60">
        <v>1</v>
      </c>
    </row>
    <row r="19" spans="1:28" x14ac:dyDescent="0.25">
      <c r="A19" s="61">
        <v>83</v>
      </c>
      <c r="B19" s="61">
        <v>230818</v>
      </c>
      <c r="C19" s="61" t="s">
        <v>99</v>
      </c>
      <c r="D19" s="38">
        <v>1.645</v>
      </c>
      <c r="E19" s="38">
        <v>0.78</v>
      </c>
      <c r="F19" s="38">
        <v>0.76800000000000002</v>
      </c>
      <c r="G19" s="38">
        <v>1</v>
      </c>
      <c r="H19" s="38">
        <v>0</v>
      </c>
      <c r="I19" s="38">
        <v>0</v>
      </c>
      <c r="J19" s="38">
        <v>2.19</v>
      </c>
      <c r="K19" s="38">
        <v>0</v>
      </c>
      <c r="L19" s="38">
        <v>0.31</v>
      </c>
      <c r="M19" s="38">
        <v>5</v>
      </c>
      <c r="N19" s="38">
        <v>0</v>
      </c>
      <c r="O19" s="38">
        <v>5</v>
      </c>
      <c r="P19" s="38">
        <v>8.69</v>
      </c>
      <c r="Q19" s="38">
        <v>21.728100000000001</v>
      </c>
      <c r="R19" s="38">
        <v>10.083</v>
      </c>
      <c r="S19" s="38">
        <v>16.388999999999999</v>
      </c>
      <c r="T19" s="38">
        <v>2.1229</v>
      </c>
      <c r="U19" s="38">
        <v>2.2023000000000001</v>
      </c>
      <c r="V19" s="38">
        <v>2.1229</v>
      </c>
      <c r="W19" s="62">
        <v>0.89080000000000004</v>
      </c>
      <c r="X19" s="38">
        <v>0</v>
      </c>
      <c r="Y19" s="62">
        <v>1.3281000000000001</v>
      </c>
      <c r="Z19" s="60">
        <v>1</v>
      </c>
    </row>
    <row r="20" spans="1:28" x14ac:dyDescent="0.25">
      <c r="A20" s="61">
        <v>41</v>
      </c>
      <c r="B20" s="61">
        <v>253083</v>
      </c>
      <c r="C20" s="61" t="s">
        <v>64</v>
      </c>
      <c r="D20" s="38">
        <v>1.5489999999999999</v>
      </c>
      <c r="E20" s="38">
        <v>0.77800000000000002</v>
      </c>
      <c r="F20" s="38">
        <v>0.77800000000000002</v>
      </c>
      <c r="G20" s="38">
        <v>1</v>
      </c>
      <c r="H20" s="38">
        <v>0</v>
      </c>
      <c r="I20" s="38">
        <v>0</v>
      </c>
      <c r="J20" s="38">
        <v>2.19</v>
      </c>
      <c r="K20" s="38">
        <v>0</v>
      </c>
      <c r="L20" s="38">
        <v>0.31</v>
      </c>
      <c r="M20" s="38">
        <v>5</v>
      </c>
      <c r="N20" s="38">
        <v>0</v>
      </c>
      <c r="O20" s="38">
        <v>5</v>
      </c>
      <c r="P20" s="38">
        <v>8.8249999999999993</v>
      </c>
      <c r="Q20" s="38">
        <v>21.707999999999998</v>
      </c>
      <c r="R20" s="38">
        <v>11.769</v>
      </c>
      <c r="S20" s="38">
        <v>16.635999999999999</v>
      </c>
      <c r="T20" s="38">
        <v>2.1471</v>
      </c>
      <c r="U20" s="38">
        <v>2.1907999999999999</v>
      </c>
      <c r="V20" s="38">
        <v>2.1471</v>
      </c>
      <c r="W20" s="62">
        <v>0.90710000000000002</v>
      </c>
      <c r="X20" s="38">
        <v>0</v>
      </c>
      <c r="Y20" s="62">
        <v>1.1914</v>
      </c>
      <c r="Z20" s="60">
        <v>4</v>
      </c>
    </row>
    <row r="21" spans="1:28" x14ac:dyDescent="0.25">
      <c r="A21" s="61">
        <v>23</v>
      </c>
      <c r="B21" s="61">
        <v>202157</v>
      </c>
      <c r="C21" s="61" t="s">
        <v>51</v>
      </c>
      <c r="D21" s="38">
        <v>1.66</v>
      </c>
      <c r="E21" s="40">
        <v>0.755</v>
      </c>
      <c r="F21" s="40">
        <v>0.755</v>
      </c>
      <c r="G21" s="38">
        <v>1</v>
      </c>
      <c r="H21" s="51">
        <v>0</v>
      </c>
      <c r="I21" s="51">
        <v>0</v>
      </c>
      <c r="J21" s="38">
        <v>2.19</v>
      </c>
      <c r="K21" s="38">
        <v>0</v>
      </c>
      <c r="L21" s="38">
        <v>0.31</v>
      </c>
      <c r="M21" s="38">
        <v>5</v>
      </c>
      <c r="N21" s="51">
        <v>0</v>
      </c>
      <c r="O21" s="38">
        <v>5</v>
      </c>
      <c r="P21" s="38">
        <v>8.6549999999999994</v>
      </c>
      <c r="Q21" s="38">
        <v>21.821999999999999</v>
      </c>
      <c r="R21" s="38">
        <v>10.26</v>
      </c>
      <c r="S21" s="38">
        <v>16.640999999999998</v>
      </c>
      <c r="T21" s="38">
        <v>2.2347000000000001</v>
      </c>
      <c r="U21" s="38">
        <v>2.1497999999999999</v>
      </c>
      <c r="V21" s="38">
        <v>2.1497999999999999</v>
      </c>
      <c r="W21" s="38">
        <v>0.91759999999999997</v>
      </c>
      <c r="X21" s="51">
        <v>10.978</v>
      </c>
      <c r="Y21" s="62">
        <v>1.2206999999999999</v>
      </c>
      <c r="Z21" s="60">
        <v>2</v>
      </c>
    </row>
    <row r="22" spans="1:28" x14ac:dyDescent="0.25">
      <c r="A22" s="61">
        <v>51</v>
      </c>
      <c r="B22" s="61">
        <v>35770</v>
      </c>
      <c r="C22" s="61" t="s">
        <v>73</v>
      </c>
      <c r="D22" s="38">
        <v>2.3450000000000002</v>
      </c>
      <c r="E22" s="40">
        <v>0.83799999999999997</v>
      </c>
      <c r="F22" s="40">
        <v>0.77400000000000002</v>
      </c>
      <c r="G22" s="38">
        <v>1</v>
      </c>
      <c r="H22" s="51">
        <v>0</v>
      </c>
      <c r="I22" s="51">
        <v>0</v>
      </c>
      <c r="J22" s="38">
        <v>2.16</v>
      </c>
      <c r="K22" s="38">
        <v>0</v>
      </c>
      <c r="L22" s="38">
        <v>0.55000000000000004</v>
      </c>
      <c r="M22" s="38">
        <v>6</v>
      </c>
      <c r="N22" s="51">
        <v>0</v>
      </c>
      <c r="O22" s="38">
        <v>6</v>
      </c>
      <c r="P22" s="38">
        <v>9.1180000000000003</v>
      </c>
      <c r="Q22" s="38">
        <v>22.643000000000001</v>
      </c>
      <c r="R22" s="38">
        <v>9.6449999999999996</v>
      </c>
      <c r="S22" s="38">
        <v>16.274000000000001</v>
      </c>
      <c r="T22" s="38">
        <v>2.242</v>
      </c>
      <c r="U22" s="38">
        <v>2.2465999999999999</v>
      </c>
      <c r="V22" s="38">
        <v>2.242</v>
      </c>
      <c r="W22" s="38">
        <v>1.022</v>
      </c>
      <c r="X22" s="51">
        <v>0</v>
      </c>
      <c r="Y22" s="62">
        <v>1.2109000000000001</v>
      </c>
      <c r="Z22" s="60">
        <v>2</v>
      </c>
    </row>
    <row r="23" spans="1:28" x14ac:dyDescent="0.25">
      <c r="A23" s="61">
        <v>43</v>
      </c>
      <c r="B23" s="61">
        <v>262812</v>
      </c>
      <c r="C23" s="61" t="s">
        <v>66</v>
      </c>
      <c r="D23" s="38">
        <v>1.77</v>
      </c>
      <c r="E23" s="38">
        <v>0.81</v>
      </c>
      <c r="F23" s="38">
        <v>0.75</v>
      </c>
      <c r="G23" s="38">
        <v>1</v>
      </c>
      <c r="H23" s="38">
        <v>0</v>
      </c>
      <c r="I23" s="38">
        <v>0</v>
      </c>
      <c r="J23" s="38">
        <v>2.19</v>
      </c>
      <c r="K23" s="38">
        <v>0</v>
      </c>
      <c r="L23" s="38">
        <v>0.31</v>
      </c>
      <c r="M23" s="38">
        <v>5</v>
      </c>
      <c r="N23" s="38">
        <v>0</v>
      </c>
      <c r="O23" s="38">
        <v>5</v>
      </c>
      <c r="P23" s="38">
        <v>8.8689999999999998</v>
      </c>
      <c r="Q23" s="38">
        <v>21.606999999999999</v>
      </c>
      <c r="R23" s="38">
        <v>11.275</v>
      </c>
      <c r="S23" s="38">
        <v>16.506</v>
      </c>
      <c r="T23" s="38">
        <v>2.1560000000000001</v>
      </c>
      <c r="U23" s="38">
        <v>2.1469999999999998</v>
      </c>
      <c r="V23" s="38">
        <v>2.1469999999999998</v>
      </c>
      <c r="W23" s="62">
        <v>0.92689999999999995</v>
      </c>
      <c r="X23" s="38">
        <v>0</v>
      </c>
      <c r="Y23" s="62">
        <v>1.2598</v>
      </c>
      <c r="Z23" s="60">
        <v>4</v>
      </c>
    </row>
    <row r="24" spans="1:28" x14ac:dyDescent="0.25">
      <c r="D24" s="33">
        <f t="shared" ref="D24:Y24" si="0">AVERAGE(D9:D23)</f>
        <v>1.7206666666666666</v>
      </c>
      <c r="E24" s="51">
        <f t="shared" si="0"/>
        <v>0.78140000000000009</v>
      </c>
      <c r="F24" s="51">
        <f t="shared" si="0"/>
        <v>0.77133333333333354</v>
      </c>
      <c r="G24" s="51">
        <f t="shared" si="0"/>
        <v>1</v>
      </c>
      <c r="H24" s="51">
        <f t="shared" si="0"/>
        <v>0</v>
      </c>
      <c r="I24" s="51">
        <f t="shared" si="0"/>
        <v>0</v>
      </c>
      <c r="J24" s="33">
        <f t="shared" si="0"/>
        <v>2.1880000000000006</v>
      </c>
      <c r="K24" s="51">
        <f t="shared" si="0"/>
        <v>0</v>
      </c>
      <c r="L24" s="33">
        <f t="shared" si="0"/>
        <v>0.32599999999999996</v>
      </c>
      <c r="M24" s="33">
        <f t="shared" si="0"/>
        <v>5.0666666666666664</v>
      </c>
      <c r="N24" s="51">
        <f t="shared" si="0"/>
        <v>0</v>
      </c>
      <c r="O24" s="33">
        <f t="shared" si="0"/>
        <v>5.0666666666666664</v>
      </c>
      <c r="P24" s="51">
        <f t="shared" si="0"/>
        <v>8.7141333333333328</v>
      </c>
      <c r="Q24" s="33">
        <f t="shared" si="0"/>
        <v>21.906539999999996</v>
      </c>
      <c r="R24" s="33">
        <f t="shared" si="0"/>
        <v>10.403066666666668</v>
      </c>
      <c r="S24" s="51">
        <f t="shared" si="0"/>
        <v>16.689866666666667</v>
      </c>
      <c r="T24" s="33">
        <f t="shared" si="0"/>
        <v>2.2162200000000003</v>
      </c>
      <c r="U24" s="33">
        <f t="shared" si="0"/>
        <v>2.1633133333333334</v>
      </c>
      <c r="V24" s="51">
        <f t="shared" si="0"/>
        <v>2.1548000000000003</v>
      </c>
      <c r="W24" s="51">
        <f t="shared" si="0"/>
        <v>0.92841999999999991</v>
      </c>
      <c r="X24" s="51">
        <f t="shared" si="0"/>
        <v>0.73186666666666667</v>
      </c>
      <c r="Y24" s="53">
        <f t="shared" si="0"/>
        <v>1.2389266666666667</v>
      </c>
      <c r="AA24" s="35"/>
    </row>
    <row r="25" spans="1:28" x14ac:dyDescent="0.25">
      <c r="S25" s="51">
        <f>_xlfn.STDEV.P(S9:S24)</f>
        <v>0.27616228622556904</v>
      </c>
      <c r="T25" s="51"/>
      <c r="U25" s="51"/>
      <c r="V25" s="51">
        <f>_xlfn.STDEV.P(V9:V24)</f>
        <v>2.4981543186921022E-2</v>
      </c>
      <c r="W25" s="51"/>
      <c r="AA25" s="35">
        <f>S24-S25</f>
        <v>16.413704380441096</v>
      </c>
      <c r="AB25" s="35">
        <f>V24-V25</f>
        <v>2.1298184568130791</v>
      </c>
    </row>
    <row r="26" spans="1:28" x14ac:dyDescent="0.25">
      <c r="V26" s="35">
        <f>MIN(V9:V23)</f>
        <v>2.1229</v>
      </c>
      <c r="AA26" s="35">
        <f>S24+S25</f>
        <v>16.966028952892238</v>
      </c>
      <c r="AB26" s="35">
        <f>V24+V25</f>
        <v>2.1797815431869214</v>
      </c>
    </row>
    <row r="27" spans="1:28" x14ac:dyDescent="0.25">
      <c r="A27" s="72" t="s">
        <v>103</v>
      </c>
      <c r="B27" s="72" t="s">
        <v>104</v>
      </c>
      <c r="C27" s="72" t="s">
        <v>105</v>
      </c>
      <c r="D27" s="39">
        <v>8</v>
      </c>
      <c r="E27" s="39">
        <v>9</v>
      </c>
      <c r="F27" s="39">
        <v>11</v>
      </c>
      <c r="G27" s="39">
        <v>15</v>
      </c>
      <c r="H27" s="39">
        <v>16</v>
      </c>
      <c r="I27" s="39">
        <v>18</v>
      </c>
      <c r="J27" s="39">
        <v>19</v>
      </c>
      <c r="K27" s="39">
        <v>21</v>
      </c>
      <c r="L27" s="39">
        <v>22</v>
      </c>
      <c r="M27" s="39">
        <v>23</v>
      </c>
      <c r="N27" s="39">
        <v>24</v>
      </c>
      <c r="O27" s="39">
        <v>25</v>
      </c>
      <c r="P27" s="39">
        <v>26</v>
      </c>
      <c r="Q27" s="39">
        <v>27</v>
      </c>
      <c r="R27" s="39">
        <v>29</v>
      </c>
      <c r="S27" s="39">
        <v>31</v>
      </c>
      <c r="T27" s="39">
        <v>34</v>
      </c>
      <c r="U27" s="39">
        <v>35</v>
      </c>
      <c r="V27" s="39">
        <v>36</v>
      </c>
      <c r="W27" s="62">
        <v>37</v>
      </c>
      <c r="X27" s="39">
        <v>40</v>
      </c>
      <c r="Y27" s="73" t="s">
        <v>5</v>
      </c>
      <c r="Z27" s="72" t="s">
        <v>1</v>
      </c>
    </row>
    <row r="28" spans="1:28" x14ac:dyDescent="0.25">
      <c r="A28" s="72"/>
      <c r="B28" s="72"/>
      <c r="C28" s="72"/>
      <c r="D28" s="38" t="s">
        <v>11</v>
      </c>
      <c r="E28" s="38" t="s">
        <v>12</v>
      </c>
      <c r="F28" s="38" t="s">
        <v>13</v>
      </c>
      <c r="G28" s="38" t="s">
        <v>14</v>
      </c>
      <c r="H28" s="38" t="s">
        <v>15</v>
      </c>
      <c r="I28" s="38" t="s">
        <v>16</v>
      </c>
      <c r="J28" s="38" t="s">
        <v>17</v>
      </c>
      <c r="K28" s="38" t="s">
        <v>18</v>
      </c>
      <c r="L28" s="38" t="s">
        <v>19</v>
      </c>
      <c r="M28" s="38" t="s">
        <v>20</v>
      </c>
      <c r="N28" s="38" t="s">
        <v>21</v>
      </c>
      <c r="O28" s="38" t="s">
        <v>22</v>
      </c>
      <c r="P28" s="38" t="s">
        <v>23</v>
      </c>
      <c r="Q28" s="38" t="s">
        <v>24</v>
      </c>
      <c r="R28" s="38" t="s">
        <v>25</v>
      </c>
      <c r="S28" s="38" t="s">
        <v>26</v>
      </c>
      <c r="T28" s="38" t="s">
        <v>27</v>
      </c>
      <c r="U28" s="38" t="s">
        <v>28</v>
      </c>
      <c r="V28" s="38" t="s">
        <v>29</v>
      </c>
      <c r="W28" s="62" t="s">
        <v>30</v>
      </c>
      <c r="X28" s="38" t="s">
        <v>101</v>
      </c>
      <c r="Y28" s="73"/>
      <c r="Z28" s="72"/>
    </row>
    <row r="29" spans="1:28" x14ac:dyDescent="0.25">
      <c r="A29" s="61">
        <v>2</v>
      </c>
      <c r="B29" s="61">
        <v>151700</v>
      </c>
      <c r="C29" s="61" t="s">
        <v>33</v>
      </c>
      <c r="D29" s="38">
        <v>1.8939999999999999</v>
      </c>
      <c r="E29" s="38">
        <v>0.73499999999999999</v>
      </c>
      <c r="F29" s="38">
        <v>0.78300000000000003</v>
      </c>
      <c r="G29" s="38">
        <v>1</v>
      </c>
      <c r="H29" s="38">
        <v>0</v>
      </c>
      <c r="I29" s="38">
        <v>0</v>
      </c>
      <c r="J29" s="38">
        <v>2.19</v>
      </c>
      <c r="K29" s="38">
        <v>0</v>
      </c>
      <c r="L29" s="38">
        <v>0.31</v>
      </c>
      <c r="M29" s="38">
        <v>5</v>
      </c>
      <c r="N29" s="38">
        <v>0</v>
      </c>
      <c r="O29" s="38">
        <v>5</v>
      </c>
      <c r="P29" s="38">
        <v>8.6280000000000001</v>
      </c>
      <c r="Q29" s="38">
        <v>22.151</v>
      </c>
      <c r="R29" s="38">
        <v>10.505000000000001</v>
      </c>
      <c r="S29" s="38">
        <v>15.141999999999999</v>
      </c>
      <c r="T29" s="38">
        <v>2.1476000000000002</v>
      </c>
      <c r="U29" s="38">
        <v>2.1236000000000002</v>
      </c>
      <c r="V29" s="38">
        <v>2.1236000000000002</v>
      </c>
      <c r="W29" s="62">
        <v>0.89139999999999997</v>
      </c>
      <c r="X29" s="38">
        <v>0</v>
      </c>
      <c r="Y29" s="62">
        <v>1.4355</v>
      </c>
      <c r="Z29" s="60">
        <v>2</v>
      </c>
    </row>
    <row r="30" spans="1:28" x14ac:dyDescent="0.25">
      <c r="A30" s="61">
        <v>3</v>
      </c>
      <c r="B30" s="61">
        <v>154071</v>
      </c>
      <c r="C30" s="61" t="s">
        <v>34</v>
      </c>
      <c r="D30" s="38">
        <v>1.55</v>
      </c>
      <c r="E30" s="38">
        <v>0.67500000000000004</v>
      </c>
      <c r="F30" s="38">
        <v>0.73399999999999999</v>
      </c>
      <c r="G30" s="38">
        <v>1</v>
      </c>
      <c r="H30" s="38">
        <v>0</v>
      </c>
      <c r="I30" s="38">
        <v>0</v>
      </c>
      <c r="J30" s="38">
        <v>2.19</v>
      </c>
      <c r="K30" s="38">
        <v>0</v>
      </c>
      <c r="L30" s="38">
        <v>0.31</v>
      </c>
      <c r="M30" s="38">
        <v>5</v>
      </c>
      <c r="N30" s="38">
        <v>0</v>
      </c>
      <c r="O30" s="38">
        <v>5</v>
      </c>
      <c r="P30" s="38">
        <v>8.4749999999999996</v>
      </c>
      <c r="Q30" s="38">
        <v>21.768999999999998</v>
      </c>
      <c r="R30" s="38">
        <v>9.4489999999999998</v>
      </c>
      <c r="S30" s="38">
        <v>15.675000000000001</v>
      </c>
      <c r="T30" s="38">
        <v>2.2012999999999998</v>
      </c>
      <c r="U30" s="38">
        <v>2.1238999999999999</v>
      </c>
      <c r="V30" s="38">
        <v>2.1238999999999999</v>
      </c>
      <c r="W30" s="62">
        <v>0.89180000000000004</v>
      </c>
      <c r="X30" s="38">
        <v>0</v>
      </c>
      <c r="Y30" s="62">
        <v>1.3965000000000001</v>
      </c>
      <c r="Z30" s="60">
        <v>2</v>
      </c>
    </row>
    <row r="31" spans="1:28" x14ac:dyDescent="0.25">
      <c r="A31" s="61">
        <v>9</v>
      </c>
      <c r="B31" s="61">
        <v>168440</v>
      </c>
      <c r="C31" s="61" t="s">
        <v>37</v>
      </c>
      <c r="D31" s="38">
        <v>1.8939999999999999</v>
      </c>
      <c r="E31" s="38">
        <v>0.73499999999999999</v>
      </c>
      <c r="F31" s="38">
        <v>0.78300000000000003</v>
      </c>
      <c r="G31" s="38">
        <v>1</v>
      </c>
      <c r="H31" s="38">
        <v>0</v>
      </c>
      <c r="I31" s="38">
        <v>0</v>
      </c>
      <c r="J31" s="38">
        <v>2.19</v>
      </c>
      <c r="K31" s="38">
        <v>0</v>
      </c>
      <c r="L31" s="38">
        <v>0.31</v>
      </c>
      <c r="M31" s="38">
        <v>5</v>
      </c>
      <c r="N31" s="38">
        <v>0</v>
      </c>
      <c r="O31" s="38">
        <v>5</v>
      </c>
      <c r="P31" s="38">
        <v>8.6620000000000008</v>
      </c>
      <c r="Q31" s="38">
        <v>22.015999999999998</v>
      </c>
      <c r="R31" s="38">
        <v>10.942</v>
      </c>
      <c r="S31" s="38">
        <v>15.849</v>
      </c>
      <c r="T31" s="38">
        <v>2.1751999999999998</v>
      </c>
      <c r="U31" s="38">
        <v>2.1105</v>
      </c>
      <c r="V31" s="38">
        <v>2.1105</v>
      </c>
      <c r="W31" s="62">
        <v>0.87839999999999996</v>
      </c>
      <c r="X31" s="38">
        <v>0</v>
      </c>
      <c r="Y31" s="62">
        <v>1.4648000000000001</v>
      </c>
      <c r="Z31" s="60">
        <v>2</v>
      </c>
    </row>
    <row r="32" spans="1:28" x14ac:dyDescent="0.25">
      <c r="A32" s="61">
        <v>17</v>
      </c>
      <c r="B32" s="61">
        <v>194408</v>
      </c>
      <c r="C32" s="61" t="s">
        <v>45</v>
      </c>
      <c r="D32" s="38">
        <v>1.54</v>
      </c>
      <c r="E32" s="38">
        <v>0.745</v>
      </c>
      <c r="F32" s="38">
        <v>0.745</v>
      </c>
      <c r="G32" s="38">
        <v>1</v>
      </c>
      <c r="H32" s="38">
        <v>0</v>
      </c>
      <c r="I32" s="38">
        <v>0</v>
      </c>
      <c r="J32" s="38">
        <v>2.19</v>
      </c>
      <c r="K32" s="38">
        <v>0</v>
      </c>
      <c r="L32" s="38">
        <v>0.31</v>
      </c>
      <c r="M32" s="38">
        <v>5</v>
      </c>
      <c r="N32" s="38">
        <v>0</v>
      </c>
      <c r="O32" s="38">
        <v>5</v>
      </c>
      <c r="P32" s="38">
        <v>8.4740000000000002</v>
      </c>
      <c r="Q32" s="38">
        <v>21.95</v>
      </c>
      <c r="R32" s="38">
        <v>9.4589999999999996</v>
      </c>
      <c r="S32" s="38">
        <v>16.097000000000001</v>
      </c>
      <c r="T32" s="38">
        <v>2.2315</v>
      </c>
      <c r="U32" s="38">
        <v>2.1295000000000002</v>
      </c>
      <c r="V32" s="38">
        <v>2.1295000000000002</v>
      </c>
      <c r="W32" s="62">
        <v>0.91210000000000002</v>
      </c>
      <c r="X32" s="38">
        <v>0</v>
      </c>
      <c r="Y32" s="62">
        <v>1.377</v>
      </c>
      <c r="Z32" s="60">
        <v>2</v>
      </c>
    </row>
    <row r="33" spans="1:26" x14ac:dyDescent="0.25">
      <c r="A33" s="61">
        <v>26</v>
      </c>
      <c r="B33" s="61">
        <v>202860</v>
      </c>
      <c r="C33" s="61" t="s">
        <v>54</v>
      </c>
      <c r="D33" s="38">
        <v>2.16</v>
      </c>
      <c r="E33" s="38">
        <v>0.79</v>
      </c>
      <c r="F33" s="38">
        <v>0.79</v>
      </c>
      <c r="G33" s="38">
        <v>1</v>
      </c>
      <c r="H33" s="38">
        <v>0</v>
      </c>
      <c r="I33" s="38">
        <v>0</v>
      </c>
      <c r="J33" s="38">
        <v>2.19</v>
      </c>
      <c r="K33" s="38">
        <v>0</v>
      </c>
      <c r="L33" s="38">
        <v>0.31</v>
      </c>
      <c r="M33" s="38">
        <v>5</v>
      </c>
      <c r="N33" s="38">
        <v>0</v>
      </c>
      <c r="O33" s="38">
        <v>5</v>
      </c>
      <c r="P33" s="38">
        <v>8.6159999999999997</v>
      </c>
      <c r="Q33" s="38">
        <v>22.074999999999999</v>
      </c>
      <c r="R33" s="38">
        <v>10.481</v>
      </c>
      <c r="S33" s="38">
        <v>16.047000000000001</v>
      </c>
      <c r="T33" s="38">
        <v>2.1863000000000001</v>
      </c>
      <c r="U33" s="38">
        <v>2.1374</v>
      </c>
      <c r="V33" s="38">
        <v>2.1374</v>
      </c>
      <c r="W33" s="62">
        <v>0.9194</v>
      </c>
      <c r="X33" s="38">
        <v>0</v>
      </c>
      <c r="Y33" s="62">
        <v>1.3476999999999999</v>
      </c>
      <c r="Z33" s="60">
        <v>2</v>
      </c>
    </row>
    <row r="34" spans="1:26" x14ac:dyDescent="0.25">
      <c r="A34" s="61">
        <v>27</v>
      </c>
      <c r="B34" s="61">
        <v>203038</v>
      </c>
      <c r="C34" s="61" t="s">
        <v>45</v>
      </c>
      <c r="D34" s="38">
        <v>1.54</v>
      </c>
      <c r="E34" s="38">
        <v>0.745</v>
      </c>
      <c r="F34" s="38">
        <v>0.745</v>
      </c>
      <c r="G34" s="38">
        <v>1</v>
      </c>
      <c r="H34" s="38">
        <v>0</v>
      </c>
      <c r="I34" s="38">
        <v>0</v>
      </c>
      <c r="J34" s="38">
        <v>2.19</v>
      </c>
      <c r="K34" s="38">
        <v>0</v>
      </c>
      <c r="L34" s="38">
        <v>0.31</v>
      </c>
      <c r="M34" s="38">
        <v>5</v>
      </c>
      <c r="N34" s="38">
        <v>0</v>
      </c>
      <c r="O34" s="38">
        <v>5</v>
      </c>
      <c r="P34" s="38">
        <v>8.4849999999999994</v>
      </c>
      <c r="Q34" s="38">
        <v>21.798999999999999</v>
      </c>
      <c r="R34" s="38">
        <v>9.8049999999999997</v>
      </c>
      <c r="S34" s="38">
        <v>15.957000000000001</v>
      </c>
      <c r="T34" s="38">
        <v>2.1951000000000001</v>
      </c>
      <c r="U34" s="38">
        <v>2.1110000000000002</v>
      </c>
      <c r="V34" s="38">
        <v>2.1110000000000002</v>
      </c>
      <c r="W34" s="62">
        <v>0.89359999999999995</v>
      </c>
      <c r="X34" s="38">
        <v>0</v>
      </c>
      <c r="Y34" s="62">
        <v>1.4551000000000001</v>
      </c>
      <c r="Z34" s="60">
        <v>2</v>
      </c>
    </row>
    <row r="35" spans="1:26" x14ac:dyDescent="0.25">
      <c r="A35" s="61">
        <v>28</v>
      </c>
      <c r="B35" s="61">
        <v>203039</v>
      </c>
      <c r="C35" s="61" t="s">
        <v>45</v>
      </c>
      <c r="D35" s="38">
        <v>1.54</v>
      </c>
      <c r="E35" s="38">
        <v>0.745</v>
      </c>
      <c r="F35" s="38">
        <v>0.745</v>
      </c>
      <c r="G35" s="38">
        <v>1</v>
      </c>
      <c r="H35" s="38">
        <v>0</v>
      </c>
      <c r="I35" s="38">
        <v>0</v>
      </c>
      <c r="J35" s="38">
        <v>2.19</v>
      </c>
      <c r="K35" s="38">
        <v>0</v>
      </c>
      <c r="L35" s="38">
        <v>0.31</v>
      </c>
      <c r="M35" s="38">
        <v>5</v>
      </c>
      <c r="N35" s="38">
        <v>0</v>
      </c>
      <c r="O35" s="38">
        <v>5</v>
      </c>
      <c r="P35" s="38">
        <v>8.4749999999999996</v>
      </c>
      <c r="Q35" s="38">
        <v>21.887</v>
      </c>
      <c r="R35" s="38">
        <v>9.8010000000000002</v>
      </c>
      <c r="S35" s="38">
        <v>16.091000000000001</v>
      </c>
      <c r="T35" s="38">
        <v>2.2109999999999999</v>
      </c>
      <c r="U35" s="38">
        <v>2.1166</v>
      </c>
      <c r="V35" s="38">
        <v>2.1166</v>
      </c>
      <c r="W35" s="62">
        <v>0.8992</v>
      </c>
      <c r="X35" s="38">
        <v>0</v>
      </c>
      <c r="Y35" s="62">
        <v>1.4355</v>
      </c>
      <c r="Z35" s="48">
        <v>2</v>
      </c>
    </row>
    <row r="36" spans="1:26" x14ac:dyDescent="0.25">
      <c r="A36" s="61">
        <v>44</v>
      </c>
      <c r="B36" s="61">
        <v>290797</v>
      </c>
      <c r="C36" s="61" t="s">
        <v>45</v>
      </c>
      <c r="D36" s="38">
        <v>1.54</v>
      </c>
      <c r="E36" s="38">
        <v>0.745</v>
      </c>
      <c r="F36" s="38">
        <v>0.745</v>
      </c>
      <c r="G36" s="38">
        <v>1</v>
      </c>
      <c r="H36" s="38">
        <v>0</v>
      </c>
      <c r="I36" s="38">
        <v>0</v>
      </c>
      <c r="J36" s="38">
        <v>2.19</v>
      </c>
      <c r="K36" s="38">
        <v>0</v>
      </c>
      <c r="L36" s="38">
        <v>0.31</v>
      </c>
      <c r="M36" s="38">
        <v>5</v>
      </c>
      <c r="N36" s="38">
        <v>0</v>
      </c>
      <c r="O36" s="38">
        <v>5</v>
      </c>
      <c r="P36" s="38">
        <v>8.4629999999999992</v>
      </c>
      <c r="Q36" s="38">
        <v>21.934999999999999</v>
      </c>
      <c r="R36" s="38">
        <v>9.6370000000000005</v>
      </c>
      <c r="S36" s="38">
        <v>15.632</v>
      </c>
      <c r="T36" s="38">
        <v>2.2067999999999999</v>
      </c>
      <c r="U36" s="38">
        <v>2.1160000000000001</v>
      </c>
      <c r="V36" s="38">
        <v>2.1160000000000001</v>
      </c>
      <c r="W36" s="62">
        <v>0.89859999999999995</v>
      </c>
      <c r="X36" s="38">
        <v>0</v>
      </c>
      <c r="Y36" s="62">
        <v>1.4551000000000001</v>
      </c>
      <c r="Z36" s="60">
        <v>2</v>
      </c>
    </row>
    <row r="37" spans="1:26" x14ac:dyDescent="0.25">
      <c r="A37" s="61">
        <v>45</v>
      </c>
      <c r="B37" s="61">
        <v>290798</v>
      </c>
      <c r="C37" s="61" t="s">
        <v>67</v>
      </c>
      <c r="D37" s="38">
        <v>1.5469999999999999</v>
      </c>
      <c r="E37" s="38">
        <v>0.67500000000000004</v>
      </c>
      <c r="F37" s="38">
        <v>0.73799999999999999</v>
      </c>
      <c r="G37" s="38">
        <v>1</v>
      </c>
      <c r="H37" s="38">
        <v>0</v>
      </c>
      <c r="I37" s="38">
        <v>0</v>
      </c>
      <c r="J37" s="38">
        <v>2.19</v>
      </c>
      <c r="K37" s="38">
        <v>0</v>
      </c>
      <c r="L37" s="38">
        <v>0.31</v>
      </c>
      <c r="M37" s="38">
        <v>5</v>
      </c>
      <c r="N37" s="38">
        <v>0</v>
      </c>
      <c r="O37" s="38">
        <v>5</v>
      </c>
      <c r="P37" s="38">
        <v>8.4819999999999993</v>
      </c>
      <c r="Q37" s="38">
        <v>21.776</v>
      </c>
      <c r="R37" s="38">
        <v>9.5730000000000004</v>
      </c>
      <c r="S37" s="38">
        <v>15.089</v>
      </c>
      <c r="T37" s="38">
        <v>2.1728999999999998</v>
      </c>
      <c r="U37" s="38">
        <v>2.1071</v>
      </c>
      <c r="V37" s="38">
        <v>2.1071</v>
      </c>
      <c r="W37" s="62">
        <v>0.875</v>
      </c>
      <c r="X37" s="38">
        <v>0</v>
      </c>
      <c r="Y37" s="62">
        <v>1.4843999999999999</v>
      </c>
      <c r="Z37" s="60">
        <v>2</v>
      </c>
    </row>
    <row r="38" spans="1:26" x14ac:dyDescent="0.25">
      <c r="A38" s="61">
        <v>46</v>
      </c>
      <c r="B38" s="61">
        <v>290799</v>
      </c>
      <c r="C38" s="61" t="s">
        <v>68</v>
      </c>
      <c r="D38" s="38">
        <v>1.554</v>
      </c>
      <c r="E38" s="38">
        <v>0.67500000000000004</v>
      </c>
      <c r="F38" s="38">
        <v>0.73099999999999998</v>
      </c>
      <c r="G38" s="38">
        <v>1</v>
      </c>
      <c r="H38" s="38">
        <v>0</v>
      </c>
      <c r="I38" s="38">
        <v>0</v>
      </c>
      <c r="J38" s="38">
        <v>2.19</v>
      </c>
      <c r="K38" s="38">
        <v>0</v>
      </c>
      <c r="L38" s="38">
        <v>0.31</v>
      </c>
      <c r="M38" s="38">
        <v>5</v>
      </c>
      <c r="N38" s="38">
        <v>0</v>
      </c>
      <c r="O38" s="38">
        <v>5</v>
      </c>
      <c r="P38" s="38">
        <v>8.4819999999999993</v>
      </c>
      <c r="Q38" s="38">
        <v>21.731999999999999</v>
      </c>
      <c r="R38" s="38">
        <v>9.5860000000000003</v>
      </c>
      <c r="S38" s="38">
        <v>15.206</v>
      </c>
      <c r="T38" s="38">
        <v>2.1671</v>
      </c>
      <c r="U38" s="38">
        <v>2.1013999999999999</v>
      </c>
      <c r="V38" s="38">
        <v>2.1013999999999999</v>
      </c>
      <c r="W38" s="62">
        <v>0.86929999999999996</v>
      </c>
      <c r="X38" s="38">
        <v>0</v>
      </c>
      <c r="Y38" s="62">
        <v>1.5039</v>
      </c>
      <c r="Z38" s="60">
        <v>2</v>
      </c>
    </row>
    <row r="39" spans="1:26" x14ac:dyDescent="0.25">
      <c r="A39" s="61">
        <v>47</v>
      </c>
      <c r="B39" s="61">
        <v>290800</v>
      </c>
      <c r="C39" s="61" t="s">
        <v>69</v>
      </c>
      <c r="D39" s="38">
        <v>1.5609999999999999</v>
      </c>
      <c r="E39" s="38">
        <v>0.67500000000000004</v>
      </c>
      <c r="F39" s="38">
        <v>0.72399999999999998</v>
      </c>
      <c r="G39" s="38">
        <v>1</v>
      </c>
      <c r="H39" s="38">
        <v>0</v>
      </c>
      <c r="I39" s="38">
        <v>0</v>
      </c>
      <c r="J39" s="38">
        <v>2.19</v>
      </c>
      <c r="K39" s="38">
        <v>0</v>
      </c>
      <c r="L39" s="38">
        <v>0.31</v>
      </c>
      <c r="M39" s="38">
        <v>5</v>
      </c>
      <c r="N39" s="38">
        <v>0</v>
      </c>
      <c r="O39" s="38">
        <v>5</v>
      </c>
      <c r="P39" s="38">
        <v>8.4819999999999993</v>
      </c>
      <c r="Q39" s="38">
        <v>21.669</v>
      </c>
      <c r="R39" s="38">
        <v>9.4009999999999998</v>
      </c>
      <c r="S39" s="38">
        <v>15.313000000000001</v>
      </c>
      <c r="T39" s="38">
        <v>2.1760000000000002</v>
      </c>
      <c r="U39" s="38">
        <v>2.1036999999999999</v>
      </c>
      <c r="V39" s="38">
        <v>2.1036999999999999</v>
      </c>
      <c r="W39" s="62">
        <v>0.87170000000000003</v>
      </c>
      <c r="X39" s="38">
        <v>0</v>
      </c>
      <c r="Y39" s="62">
        <v>1.4745999999999999</v>
      </c>
      <c r="Z39" s="60">
        <v>2</v>
      </c>
    </row>
    <row r="40" spans="1:26" x14ac:dyDescent="0.25">
      <c r="A40" s="61">
        <v>48</v>
      </c>
      <c r="B40" s="61">
        <v>290801</v>
      </c>
      <c r="C40" s="61" t="s">
        <v>70</v>
      </c>
      <c r="D40" s="38">
        <v>1.5680000000000001</v>
      </c>
      <c r="E40" s="38">
        <v>0.67500000000000004</v>
      </c>
      <c r="F40" s="38">
        <v>0.71699999999999997</v>
      </c>
      <c r="G40" s="38">
        <v>1</v>
      </c>
      <c r="H40" s="38">
        <v>0</v>
      </c>
      <c r="I40" s="38">
        <v>0</v>
      </c>
      <c r="J40" s="38">
        <v>2.19</v>
      </c>
      <c r="K40" s="38">
        <v>0</v>
      </c>
      <c r="L40" s="38">
        <v>0.31</v>
      </c>
      <c r="M40" s="38">
        <v>5</v>
      </c>
      <c r="N40" s="38">
        <v>0</v>
      </c>
      <c r="O40" s="38">
        <v>5</v>
      </c>
      <c r="P40" s="38">
        <v>8.4819999999999993</v>
      </c>
      <c r="Q40" s="38">
        <v>21.619</v>
      </c>
      <c r="R40" s="38">
        <v>9.3729999999999993</v>
      </c>
      <c r="S40" s="38">
        <v>15.275</v>
      </c>
      <c r="T40" s="38">
        <v>2.1720999999999999</v>
      </c>
      <c r="U40" s="38">
        <v>2.0962000000000001</v>
      </c>
      <c r="V40" s="38">
        <v>2.0962000000000001</v>
      </c>
      <c r="W40" s="62">
        <v>0.86419999999999997</v>
      </c>
      <c r="X40" s="38">
        <v>0</v>
      </c>
      <c r="Y40" s="62">
        <v>1.5137</v>
      </c>
      <c r="Z40" s="60">
        <v>2</v>
      </c>
    </row>
    <row r="41" spans="1:26" x14ac:dyDescent="0.25">
      <c r="A41" s="61">
        <v>49</v>
      </c>
      <c r="B41" s="61">
        <v>290802</v>
      </c>
      <c r="C41" s="61" t="s">
        <v>71</v>
      </c>
      <c r="D41" s="38">
        <v>1.571</v>
      </c>
      <c r="E41" s="38">
        <v>0.67500000000000004</v>
      </c>
      <c r="F41" s="38">
        <v>0.71399999999999997</v>
      </c>
      <c r="G41" s="38">
        <v>1</v>
      </c>
      <c r="H41" s="38">
        <v>0</v>
      </c>
      <c r="I41" s="38">
        <v>0</v>
      </c>
      <c r="J41" s="38">
        <v>2.19</v>
      </c>
      <c r="K41" s="38">
        <v>0</v>
      </c>
      <c r="L41" s="38">
        <v>0.31</v>
      </c>
      <c r="M41" s="38">
        <v>5</v>
      </c>
      <c r="N41" s="38">
        <v>0</v>
      </c>
      <c r="O41" s="38">
        <v>5</v>
      </c>
      <c r="P41" s="38">
        <v>8.4849999999999994</v>
      </c>
      <c r="Q41" s="38">
        <v>21.599</v>
      </c>
      <c r="R41" s="38">
        <v>9.282</v>
      </c>
      <c r="S41" s="38">
        <v>15.255000000000001</v>
      </c>
      <c r="T41" s="38">
        <v>2.1768999999999998</v>
      </c>
      <c r="U41" s="38">
        <v>2.1019000000000001</v>
      </c>
      <c r="V41" s="38">
        <v>2.1019000000000001</v>
      </c>
      <c r="W41" s="62">
        <v>0.86990000000000001</v>
      </c>
      <c r="X41" s="38">
        <v>0</v>
      </c>
      <c r="Y41" s="62">
        <v>1.4745999999999999</v>
      </c>
      <c r="Z41" s="60">
        <v>2</v>
      </c>
    </row>
    <row r="42" spans="1:26" x14ac:dyDescent="0.25">
      <c r="A42" s="61">
        <v>54</v>
      </c>
      <c r="B42" s="61">
        <v>421531</v>
      </c>
      <c r="C42" s="61" t="s">
        <v>74</v>
      </c>
      <c r="D42" s="38">
        <v>1.54</v>
      </c>
      <c r="E42" s="38">
        <v>0.745</v>
      </c>
      <c r="F42" s="38">
        <v>0.745</v>
      </c>
      <c r="G42" s="38">
        <v>1</v>
      </c>
      <c r="H42" s="38">
        <v>0</v>
      </c>
      <c r="I42" s="38">
        <v>0</v>
      </c>
      <c r="J42" s="38">
        <v>2.1800000000000002</v>
      </c>
      <c r="K42" s="38">
        <v>0</v>
      </c>
      <c r="L42" s="38">
        <v>0.47499999999999998</v>
      </c>
      <c r="M42" s="38">
        <v>5</v>
      </c>
      <c r="N42" s="38">
        <v>0</v>
      </c>
      <c r="O42" s="38">
        <v>5</v>
      </c>
      <c r="P42" s="38">
        <v>8.8059999999999992</v>
      </c>
      <c r="Q42" s="38">
        <v>22.241</v>
      </c>
      <c r="R42" s="38">
        <v>9.4339999999999993</v>
      </c>
      <c r="S42" s="38">
        <v>14.991</v>
      </c>
      <c r="T42" s="38">
        <v>2.1726999999999999</v>
      </c>
      <c r="U42" s="38">
        <v>2.1474000000000002</v>
      </c>
      <c r="V42" s="38">
        <v>2.1474000000000002</v>
      </c>
      <c r="W42" s="62">
        <v>0.93799999999999994</v>
      </c>
      <c r="X42" s="38">
        <v>0</v>
      </c>
      <c r="Y42" s="62">
        <v>1.3086</v>
      </c>
      <c r="Z42" s="60">
        <v>2</v>
      </c>
    </row>
    <row r="43" spans="1:26" x14ac:dyDescent="0.25">
      <c r="A43" s="61">
        <v>68</v>
      </c>
      <c r="B43" s="61">
        <v>72201</v>
      </c>
      <c r="C43" s="61" t="s">
        <v>87</v>
      </c>
      <c r="D43" s="38">
        <v>1.7370000000000001</v>
      </c>
      <c r="E43" s="38">
        <v>0.745</v>
      </c>
      <c r="F43" s="38">
        <v>0.78700000000000003</v>
      </c>
      <c r="G43" s="38">
        <v>1</v>
      </c>
      <c r="H43" s="38">
        <v>0</v>
      </c>
      <c r="I43" s="38">
        <v>0</v>
      </c>
      <c r="J43" s="38">
        <v>2.19</v>
      </c>
      <c r="K43" s="38">
        <v>0</v>
      </c>
      <c r="L43" s="38">
        <v>0.31</v>
      </c>
      <c r="M43" s="38">
        <v>5</v>
      </c>
      <c r="N43" s="38">
        <v>0</v>
      </c>
      <c r="O43" s="38">
        <v>5</v>
      </c>
      <c r="P43" s="38">
        <v>8.5299999999999994</v>
      </c>
      <c r="Q43" s="38">
        <v>22.105</v>
      </c>
      <c r="R43" s="38">
        <v>10.250999999999999</v>
      </c>
      <c r="S43" s="38">
        <v>15.845000000000001</v>
      </c>
      <c r="T43" s="38">
        <v>2.2132000000000001</v>
      </c>
      <c r="U43" s="38">
        <v>2.1164000000000001</v>
      </c>
      <c r="V43" s="38">
        <v>2.1164000000000001</v>
      </c>
      <c r="W43" s="62">
        <v>0.89900000000000002</v>
      </c>
      <c r="X43" s="38">
        <v>0</v>
      </c>
      <c r="Y43" s="62">
        <v>1.4745999999999999</v>
      </c>
      <c r="Z43" s="60">
        <v>2</v>
      </c>
    </row>
    <row r="44" spans="1:26" x14ac:dyDescent="0.25">
      <c r="A44" s="61">
        <v>80</v>
      </c>
      <c r="B44" s="61">
        <v>98158</v>
      </c>
      <c r="C44" s="61" t="s">
        <v>96</v>
      </c>
      <c r="D44" s="38">
        <v>1.679</v>
      </c>
      <c r="E44" s="38">
        <v>0.745</v>
      </c>
      <c r="F44" s="38">
        <v>0.74</v>
      </c>
      <c r="G44" s="38">
        <v>1</v>
      </c>
      <c r="H44" s="38">
        <v>0</v>
      </c>
      <c r="I44" s="38">
        <v>0</v>
      </c>
      <c r="J44" s="38">
        <v>2.19</v>
      </c>
      <c r="K44" s="38">
        <v>0</v>
      </c>
      <c r="L44" s="38">
        <v>0.31</v>
      </c>
      <c r="M44" s="38">
        <v>5</v>
      </c>
      <c r="N44" s="38">
        <v>0</v>
      </c>
      <c r="O44" s="38">
        <v>5</v>
      </c>
      <c r="P44" s="38">
        <v>8.6029999999999998</v>
      </c>
      <c r="Q44" s="38">
        <v>21.713000000000001</v>
      </c>
      <c r="R44" s="38">
        <v>10.018000000000001</v>
      </c>
      <c r="S44" s="38">
        <v>15.798</v>
      </c>
      <c r="T44" s="38">
        <v>2.1810999999999998</v>
      </c>
      <c r="U44" s="38">
        <v>2.13</v>
      </c>
      <c r="V44" s="38">
        <v>2.13</v>
      </c>
      <c r="W44" s="62">
        <v>0.8972</v>
      </c>
      <c r="X44" s="38">
        <v>0</v>
      </c>
      <c r="Y44" s="62">
        <v>1.3573999999999999</v>
      </c>
      <c r="Z44" s="60">
        <v>2</v>
      </c>
    </row>
    <row r="45" spans="1:26" x14ac:dyDescent="0.25">
      <c r="A45" s="61">
        <v>81</v>
      </c>
      <c r="B45" s="61">
        <v>98159</v>
      </c>
      <c r="C45" s="61" t="s">
        <v>97</v>
      </c>
      <c r="D45" s="38">
        <v>1.599</v>
      </c>
      <c r="E45" s="38">
        <v>0.745</v>
      </c>
      <c r="F45" s="38">
        <v>0.75</v>
      </c>
      <c r="G45" s="38">
        <v>1</v>
      </c>
      <c r="H45" s="38">
        <v>0</v>
      </c>
      <c r="I45" s="38">
        <v>0</v>
      </c>
      <c r="J45" s="38">
        <v>2.19</v>
      </c>
      <c r="K45" s="38">
        <v>0</v>
      </c>
      <c r="L45" s="38">
        <v>0.31</v>
      </c>
      <c r="M45" s="38">
        <v>5</v>
      </c>
      <c r="N45" s="38">
        <v>0</v>
      </c>
      <c r="O45" s="38">
        <v>5</v>
      </c>
      <c r="P45" s="38">
        <v>8.5630000000000006</v>
      </c>
      <c r="Q45" s="38">
        <v>21.684000000000001</v>
      </c>
      <c r="R45" s="38">
        <v>9.6920000000000002</v>
      </c>
      <c r="S45" s="38">
        <v>15.712</v>
      </c>
      <c r="T45" s="38">
        <v>2.1953</v>
      </c>
      <c r="U45" s="38">
        <v>2.1276999999999999</v>
      </c>
      <c r="V45" s="38">
        <v>2.1276999999999999</v>
      </c>
      <c r="W45" s="62">
        <v>0.89559999999999995</v>
      </c>
      <c r="X45" s="38">
        <v>0</v>
      </c>
      <c r="Y45" s="62">
        <v>1.3672</v>
      </c>
      <c r="Z45" s="60">
        <v>2</v>
      </c>
    </row>
    <row r="46" spans="1:26" x14ac:dyDescent="0.25">
      <c r="A46" s="61">
        <v>18</v>
      </c>
      <c r="B46" s="61">
        <v>195733</v>
      </c>
      <c r="C46" s="61" t="s">
        <v>46</v>
      </c>
      <c r="D46" s="38">
        <v>1.3080000000000001</v>
      </c>
      <c r="E46" s="38">
        <v>0.86</v>
      </c>
      <c r="F46" s="38">
        <v>0.875</v>
      </c>
      <c r="G46" s="38">
        <v>1</v>
      </c>
      <c r="H46" s="38">
        <v>0</v>
      </c>
      <c r="I46" s="38">
        <v>0</v>
      </c>
      <c r="J46" s="38">
        <v>2.19</v>
      </c>
      <c r="K46" s="38">
        <v>0</v>
      </c>
      <c r="L46" s="38">
        <v>0.31</v>
      </c>
      <c r="M46" s="38">
        <v>5</v>
      </c>
      <c r="N46" s="38">
        <v>0</v>
      </c>
      <c r="O46" s="38">
        <v>5</v>
      </c>
      <c r="P46" s="38">
        <v>8.7850000000000001</v>
      </c>
      <c r="Q46" s="38">
        <v>22.718</v>
      </c>
      <c r="R46" s="38">
        <v>11.596</v>
      </c>
      <c r="S46" s="38">
        <v>16.341999999999999</v>
      </c>
      <c r="T46" s="38">
        <v>2.1230000000000002</v>
      </c>
      <c r="U46" s="38">
        <v>2.1337999999999999</v>
      </c>
      <c r="V46" s="38">
        <v>2.1230000000000002</v>
      </c>
      <c r="W46" s="62">
        <v>0.90300000000000002</v>
      </c>
      <c r="X46" s="38">
        <v>0</v>
      </c>
      <c r="Y46" s="62">
        <v>1.1034999999999999</v>
      </c>
      <c r="Z46" s="60">
        <v>3</v>
      </c>
    </row>
    <row r="47" spans="1:26" x14ac:dyDescent="0.25">
      <c r="A47" s="61">
        <v>19</v>
      </c>
      <c r="B47" s="61">
        <v>195734</v>
      </c>
      <c r="C47" s="61" t="s">
        <v>47</v>
      </c>
      <c r="D47" s="38">
        <v>1.419</v>
      </c>
      <c r="E47" s="38">
        <v>0.86</v>
      </c>
      <c r="F47" s="38">
        <v>0.83799999999999997</v>
      </c>
      <c r="G47" s="38">
        <v>1</v>
      </c>
      <c r="H47" s="38">
        <v>0</v>
      </c>
      <c r="I47" s="38">
        <v>0</v>
      </c>
      <c r="J47" s="38">
        <v>2.19</v>
      </c>
      <c r="K47" s="38">
        <v>0</v>
      </c>
      <c r="L47" s="38">
        <v>0.31</v>
      </c>
      <c r="M47" s="38">
        <v>5</v>
      </c>
      <c r="N47" s="38">
        <v>0</v>
      </c>
      <c r="O47" s="38">
        <v>5</v>
      </c>
      <c r="P47" s="38">
        <v>8.7159999999999993</v>
      </c>
      <c r="Q47" s="38">
        <v>22.792000000000002</v>
      </c>
      <c r="R47" s="38">
        <v>11.452</v>
      </c>
      <c r="S47" s="38">
        <v>16.138999999999999</v>
      </c>
      <c r="T47" s="38">
        <v>2.1233</v>
      </c>
      <c r="U47" s="38">
        <v>2.1242000000000001</v>
      </c>
      <c r="V47" s="38">
        <v>2.1233</v>
      </c>
      <c r="W47" s="62">
        <v>0.90329999999999999</v>
      </c>
      <c r="X47" s="38">
        <v>0</v>
      </c>
      <c r="Y47" s="62">
        <v>1.1718999999999999</v>
      </c>
      <c r="Z47" s="48">
        <v>3</v>
      </c>
    </row>
    <row r="48" spans="1:26" s="68" customFormat="1" x14ac:dyDescent="0.25">
      <c r="A48" s="64">
        <v>29</v>
      </c>
      <c r="B48" s="64">
        <v>203040</v>
      </c>
      <c r="C48" s="64" t="s">
        <v>45</v>
      </c>
      <c r="D48" s="65">
        <v>1.54</v>
      </c>
      <c r="E48" s="65">
        <v>0.745</v>
      </c>
      <c r="F48" s="65">
        <v>0.745</v>
      </c>
      <c r="G48" s="65">
        <v>1</v>
      </c>
      <c r="H48" s="65">
        <v>0</v>
      </c>
      <c r="I48" s="65">
        <v>0</v>
      </c>
      <c r="J48" s="65">
        <v>2.19</v>
      </c>
      <c r="K48" s="65">
        <v>0</v>
      </c>
      <c r="L48" s="65">
        <v>0.31</v>
      </c>
      <c r="M48" s="65">
        <v>5</v>
      </c>
      <c r="N48" s="65">
        <v>0</v>
      </c>
      <c r="O48" s="65">
        <v>5</v>
      </c>
      <c r="P48" s="65">
        <v>8.4670000000000005</v>
      </c>
      <c r="Q48" s="65">
        <v>21.978000000000002</v>
      </c>
      <c r="R48" s="65">
        <v>9.7680000000000007</v>
      </c>
      <c r="S48" s="65">
        <v>16.478999999999999</v>
      </c>
      <c r="T48" s="65">
        <v>2.2393999999999998</v>
      </c>
      <c r="U48" s="65">
        <v>2.1267</v>
      </c>
      <c r="V48" s="65">
        <v>2.1267</v>
      </c>
      <c r="W48" s="66">
        <v>0.9093</v>
      </c>
      <c r="X48" s="65">
        <v>0</v>
      </c>
      <c r="Y48" s="66">
        <v>1.377</v>
      </c>
      <c r="Z48" s="67">
        <v>1</v>
      </c>
    </row>
    <row r="49" spans="1:28" s="68" customFormat="1" x14ac:dyDescent="0.25">
      <c r="A49" s="64">
        <v>1</v>
      </c>
      <c r="B49" s="64">
        <v>109405</v>
      </c>
      <c r="C49" s="64" t="s">
        <v>32</v>
      </c>
      <c r="D49" s="65">
        <v>1.712</v>
      </c>
      <c r="E49" s="65">
        <v>0.755</v>
      </c>
      <c r="F49" s="65">
        <v>0.77600000000000002</v>
      </c>
      <c r="G49" s="65">
        <v>1</v>
      </c>
      <c r="H49" s="65">
        <v>0</v>
      </c>
      <c r="I49" s="65">
        <v>0</v>
      </c>
      <c r="J49" s="65">
        <v>2.19</v>
      </c>
      <c r="K49" s="65">
        <v>0</v>
      </c>
      <c r="L49" s="65">
        <v>0.31</v>
      </c>
      <c r="M49" s="65">
        <v>5</v>
      </c>
      <c r="N49" s="65">
        <v>0</v>
      </c>
      <c r="O49" s="65">
        <v>5</v>
      </c>
      <c r="P49" s="65">
        <v>8.7289999999999992</v>
      </c>
      <c r="Q49" s="65">
        <v>21.507999999999999</v>
      </c>
      <c r="R49" s="65">
        <v>10.571999999999999</v>
      </c>
      <c r="S49" s="65">
        <v>16.623999999999999</v>
      </c>
      <c r="T49" s="65">
        <v>2.1951999999999998</v>
      </c>
      <c r="U49" s="65">
        <v>2.1149</v>
      </c>
      <c r="V49" s="65">
        <v>2.1149</v>
      </c>
      <c r="W49" s="66">
        <v>0.87960000000000005</v>
      </c>
      <c r="X49" s="65">
        <v>0</v>
      </c>
      <c r="Y49" s="66">
        <v>1.3573999999999999</v>
      </c>
      <c r="Z49" s="67">
        <v>1</v>
      </c>
    </row>
    <row r="50" spans="1:28" s="68" customFormat="1" x14ac:dyDescent="0.25">
      <c r="A50" s="64">
        <v>8</v>
      </c>
      <c r="B50" s="64">
        <v>157881</v>
      </c>
      <c r="C50" s="64" t="s">
        <v>32</v>
      </c>
      <c r="D50" s="65">
        <v>1.712</v>
      </c>
      <c r="E50" s="65">
        <v>0.755</v>
      </c>
      <c r="F50" s="65">
        <v>0.77600000000000002</v>
      </c>
      <c r="G50" s="65">
        <v>1</v>
      </c>
      <c r="H50" s="65">
        <v>0</v>
      </c>
      <c r="I50" s="65">
        <v>0</v>
      </c>
      <c r="J50" s="65">
        <v>2.19</v>
      </c>
      <c r="K50" s="65">
        <v>0</v>
      </c>
      <c r="L50" s="65">
        <v>0.31</v>
      </c>
      <c r="M50" s="65">
        <v>5</v>
      </c>
      <c r="N50" s="65">
        <v>0</v>
      </c>
      <c r="O50" s="65">
        <v>5</v>
      </c>
      <c r="P50" s="65">
        <v>8.7289999999999992</v>
      </c>
      <c r="Q50" s="65">
        <v>21.58</v>
      </c>
      <c r="R50" s="65">
        <v>10.573</v>
      </c>
      <c r="S50" s="65">
        <v>16.57</v>
      </c>
      <c r="T50" s="65">
        <v>2.1989000000000001</v>
      </c>
      <c r="U50" s="65">
        <v>2.1179000000000001</v>
      </c>
      <c r="V50" s="65">
        <v>2.1179000000000001</v>
      </c>
      <c r="W50" s="66">
        <v>0.88570000000000004</v>
      </c>
      <c r="X50" s="65">
        <v>0</v>
      </c>
      <c r="Y50" s="66">
        <v>1.3476999999999999</v>
      </c>
      <c r="Z50" s="67">
        <v>1</v>
      </c>
    </row>
    <row r="51" spans="1:28" s="68" customFormat="1" x14ac:dyDescent="0.25">
      <c r="A51" s="64">
        <v>13</v>
      </c>
      <c r="B51" s="64">
        <v>182793</v>
      </c>
      <c r="C51" s="64" t="s">
        <v>41</v>
      </c>
      <c r="D51" s="65">
        <v>1.66</v>
      </c>
      <c r="E51" s="65">
        <v>0.755</v>
      </c>
      <c r="F51" s="65">
        <v>0.755</v>
      </c>
      <c r="G51" s="65">
        <v>1</v>
      </c>
      <c r="H51" s="65">
        <v>0</v>
      </c>
      <c r="I51" s="65">
        <v>0</v>
      </c>
      <c r="J51" s="65">
        <v>2.19</v>
      </c>
      <c r="K51" s="65">
        <v>0</v>
      </c>
      <c r="L51" s="65">
        <v>0.31</v>
      </c>
      <c r="M51" s="65">
        <v>5</v>
      </c>
      <c r="N51" s="65">
        <v>0</v>
      </c>
      <c r="O51" s="65">
        <v>5</v>
      </c>
      <c r="P51" s="65">
        <v>8.6370000000000005</v>
      </c>
      <c r="Q51" s="65">
        <v>21.614999999999998</v>
      </c>
      <c r="R51" s="65">
        <v>10.891999999999999</v>
      </c>
      <c r="S51" s="65">
        <v>17.039000000000001</v>
      </c>
      <c r="T51" s="65">
        <v>2.2149999999999999</v>
      </c>
      <c r="U51" s="65">
        <v>2.0918000000000001</v>
      </c>
      <c r="V51" s="65">
        <v>2.0918000000000001</v>
      </c>
      <c r="W51" s="66">
        <v>0.85960000000000003</v>
      </c>
      <c r="X51" s="65">
        <v>0</v>
      </c>
      <c r="Y51" s="66">
        <v>1.5039</v>
      </c>
      <c r="Z51" s="67">
        <v>1</v>
      </c>
    </row>
    <row r="52" spans="1:28" x14ac:dyDescent="0.25">
      <c r="A52" s="61">
        <v>42</v>
      </c>
      <c r="B52" s="61">
        <v>260210</v>
      </c>
      <c r="C52" s="61" t="s">
        <v>65</v>
      </c>
      <c r="D52" s="38">
        <v>1.83</v>
      </c>
      <c r="E52" s="38">
        <v>0.75</v>
      </c>
      <c r="F52" s="38">
        <v>0.75</v>
      </c>
      <c r="G52" s="38">
        <v>1</v>
      </c>
      <c r="H52" s="38">
        <v>0</v>
      </c>
      <c r="I52" s="38">
        <v>0</v>
      </c>
      <c r="J52" s="38">
        <v>2.19</v>
      </c>
      <c r="K52" s="38">
        <v>0</v>
      </c>
      <c r="L52" s="38">
        <v>0.31</v>
      </c>
      <c r="M52" s="38">
        <v>5</v>
      </c>
      <c r="N52" s="38">
        <v>0</v>
      </c>
      <c r="O52" s="38">
        <v>5</v>
      </c>
      <c r="P52" s="38">
        <v>8.9540000000000006</v>
      </c>
      <c r="Q52" s="38">
        <v>21.28</v>
      </c>
      <c r="R52" s="38">
        <v>11.516999999999999</v>
      </c>
      <c r="S52" s="38">
        <v>16.009</v>
      </c>
      <c r="T52" s="38">
        <v>2.0939000000000001</v>
      </c>
      <c r="U52" s="38">
        <v>2.1392000000000002</v>
      </c>
      <c r="V52" s="38">
        <v>2.0939000000000001</v>
      </c>
      <c r="W52" s="62">
        <v>0.87390000000000001</v>
      </c>
      <c r="X52" s="38">
        <v>0</v>
      </c>
      <c r="Y52" s="62">
        <v>1.3573999999999999</v>
      </c>
      <c r="Z52" s="60">
        <v>4</v>
      </c>
    </row>
    <row r="53" spans="1:28" s="54" customFormat="1" x14ac:dyDescent="0.25">
      <c r="D53" s="69">
        <f t="shared" ref="D53:S53" si="1">AVERAGE(D29:D52)</f>
        <v>1.6331249999999999</v>
      </c>
      <c r="E53" s="69">
        <f t="shared" si="1"/>
        <v>0.73958333333333315</v>
      </c>
      <c r="F53" s="69">
        <f t="shared" si="1"/>
        <v>0.75962499999999988</v>
      </c>
      <c r="G53" s="69">
        <f t="shared" si="1"/>
        <v>1</v>
      </c>
      <c r="H53" s="69">
        <f t="shared" si="1"/>
        <v>0</v>
      </c>
      <c r="I53" s="69">
        <f t="shared" si="1"/>
        <v>0</v>
      </c>
      <c r="J53" s="69">
        <f t="shared" si="1"/>
        <v>2.1895833333333328</v>
      </c>
      <c r="K53" s="69">
        <f t="shared" si="1"/>
        <v>0</v>
      </c>
      <c r="L53" s="69">
        <f t="shared" si="1"/>
        <v>0.31687499999999985</v>
      </c>
      <c r="M53" s="69">
        <f t="shared" si="1"/>
        <v>5</v>
      </c>
      <c r="N53" s="69">
        <f t="shared" si="1"/>
        <v>0</v>
      </c>
      <c r="O53" s="69">
        <f t="shared" si="1"/>
        <v>5</v>
      </c>
      <c r="P53" s="69">
        <f t="shared" si="1"/>
        <v>8.5920833333333331</v>
      </c>
      <c r="Q53" s="69">
        <f t="shared" si="1"/>
        <v>21.882958333333338</v>
      </c>
      <c r="R53" s="69">
        <f t="shared" si="1"/>
        <v>10.127458333333335</v>
      </c>
      <c r="S53" s="69">
        <f t="shared" si="1"/>
        <v>15.840666666666666</v>
      </c>
      <c r="T53" s="69">
        <f>AVERAGE(T29:T52)</f>
        <v>2.1821166666666665</v>
      </c>
      <c r="U53" s="69">
        <f t="shared" ref="U53" si="2">AVERAGE(U29:U52)</f>
        <v>2.1187</v>
      </c>
      <c r="V53" s="69">
        <f t="shared" ref="V53" si="3">AVERAGE(V29:V52)</f>
        <v>2.1163249999999993</v>
      </c>
      <c r="W53" s="69">
        <f t="shared" ref="W53" si="4">AVERAGE(W29:W52)</f>
        <v>0.89078333333333337</v>
      </c>
      <c r="X53" s="69">
        <f t="shared" ref="X53" si="5">AVERAGE(X29:X52)</f>
        <v>0</v>
      </c>
      <c r="Y53" s="69">
        <f t="shared" ref="Y53" si="6">AVERAGE(Y29:Y52)</f>
        <v>1.3977083333333329</v>
      </c>
      <c r="AA53" s="54">
        <f>S53-S54</f>
        <v>15.310301017117016</v>
      </c>
      <c r="AB53" s="54">
        <f>V53-V54</f>
        <v>2.1026889188791884</v>
      </c>
    </row>
    <row r="54" spans="1:28" x14ac:dyDescent="0.25">
      <c r="S54" s="51">
        <f>_xlfn.STDEV.P(S29:S52)</f>
        <v>0.53036564954965004</v>
      </c>
      <c r="T54" s="51"/>
      <c r="U54" s="51"/>
      <c r="V54" s="51">
        <f>_xlfn.STDEV.P(V29:V52)</f>
        <v>1.3636081120810826E-2</v>
      </c>
      <c r="AA54" s="35">
        <f>S53+S54</f>
        <v>16.371032316216315</v>
      </c>
      <c r="AB54" s="35">
        <f>V53+V54</f>
        <v>2.1299610811208103</v>
      </c>
    </row>
    <row r="55" spans="1:28" x14ac:dyDescent="0.25">
      <c r="S55" s="35"/>
    </row>
    <row r="56" spans="1:28" x14ac:dyDescent="0.25">
      <c r="AA56" s="35"/>
    </row>
  </sheetData>
  <mergeCells count="15">
    <mergeCell ref="A7:A8"/>
    <mergeCell ref="B7:B8"/>
    <mergeCell ref="C7:C8"/>
    <mergeCell ref="Y7:Y8"/>
    <mergeCell ref="Z7:Z8"/>
    <mergeCell ref="A1:A2"/>
    <mergeCell ref="B1:B2"/>
    <mergeCell ref="C1:C2"/>
    <mergeCell ref="Y1:Y2"/>
    <mergeCell ref="Z1:Z2"/>
    <mergeCell ref="A27:A28"/>
    <mergeCell ref="B27:B28"/>
    <mergeCell ref="C27:C28"/>
    <mergeCell ref="Y27:Y28"/>
    <mergeCell ref="Z27:Z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clustering_kernel</vt:lpstr>
      <vt:lpstr>clustering_cluster</vt:lpstr>
      <vt:lpstr>data</vt:lpstr>
      <vt:lpstr>layer1-1</vt:lpstr>
      <vt:lpstr>layer2-1</vt:lpstr>
      <vt:lpstr>layer3-1</vt:lpstr>
      <vt:lpstr>layer4-1</vt:lpstr>
      <vt:lpstr>layer5</vt:lpstr>
      <vt:lpstr>layer5-fuben</vt:lpstr>
      <vt:lpstr>layer4-2+3</vt:lpstr>
      <vt:lpstr>layer3-2+3</vt:lpstr>
      <vt:lpstr>layer2-2</vt:lpstr>
      <vt:lpstr>left1-2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guobi</dc:creator>
  <cp:lastModifiedBy>Empireo Aya</cp:lastModifiedBy>
  <dcterms:created xsi:type="dcterms:W3CDTF">2020-06-22T09:05:00Z</dcterms:created>
  <dcterms:modified xsi:type="dcterms:W3CDTF">2022-01-09T01:19:59Z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3D317429F74F48B1B0A2F2E06545DE81</vt:lpwstr>
  </property>
  <property fmtid="{D5CDD505-2E9C-101B-9397-08002B2CF9AE}" pid="3" name="KSOProductBuildVer">
    <vt:lpwstr>2052-11.1.0.10667</vt:lpwstr>
  </property>
</Properties>
</file>